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08" yWindow="-168" windowWidth="15576" windowHeight="111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13" r:id="rId4"/>
    <sheet name="Показатели" sheetId="14" r:id="rId5"/>
    <sheet name="Пояснительная записка " sheetId="16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'!$D$2:$D$146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'!$6:$9</definedName>
    <definedName name="_xlnm.Print_Area" localSheetId="2">'Выполнение работ'!$A$1:$Q$81</definedName>
    <definedName name="_xlnm.Print_Area" localSheetId="3">'Финансирование '!$A$1:$AR$121</definedName>
  </definedNames>
  <calcPr calcId="124519"/>
</workbook>
</file>

<file path=xl/calcChain.xml><?xml version="1.0" encoding="utf-8"?>
<calcChain xmlns="http://schemas.openxmlformats.org/spreadsheetml/2006/main">
  <c r="AP101" i="13"/>
  <c r="AM101"/>
  <c r="AJ101"/>
  <c r="AH13"/>
  <c r="AH12"/>
  <c r="AH11"/>
  <c r="AH10"/>
  <c r="AG10"/>
  <c r="AG11"/>
  <c r="AO92"/>
  <c r="E91"/>
  <c r="F54"/>
  <c r="AH71" l="1"/>
  <c r="AH69"/>
  <c r="AG71"/>
  <c r="AF71"/>
  <c r="AG70"/>
  <c r="AG68" s="1"/>
  <c r="AF70"/>
  <c r="AH70" s="1"/>
  <c r="AG69"/>
  <c r="AF69"/>
  <c r="AH55"/>
  <c r="AH53"/>
  <c r="AG52"/>
  <c r="AH44"/>
  <c r="AH42"/>
  <c r="AG42"/>
  <c r="U111"/>
  <c r="T111"/>
  <c r="R111"/>
  <c r="Q111"/>
  <c r="O111"/>
  <c r="N111"/>
  <c r="L111"/>
  <c r="K111"/>
  <c r="I111"/>
  <c r="H111"/>
  <c r="AL111"/>
  <c r="AD111"/>
  <c r="AA111"/>
  <c r="Z111"/>
  <c r="X111"/>
  <c r="W111"/>
  <c r="F107"/>
  <c r="U103"/>
  <c r="R103"/>
  <c r="O103"/>
  <c r="L103"/>
  <c r="AP103"/>
  <c r="AO103"/>
  <c r="AM103"/>
  <c r="AL103"/>
  <c r="AJ103"/>
  <c r="AD103"/>
  <c r="AC103"/>
  <c r="AA103"/>
  <c r="Z103"/>
  <c r="X103"/>
  <c r="W103"/>
  <c r="T103"/>
  <c r="Q103"/>
  <c r="N103"/>
  <c r="K103"/>
  <c r="I103"/>
  <c r="H104"/>
  <c r="H103"/>
  <c r="F105"/>
  <c r="F108"/>
  <c r="E108"/>
  <c r="AO107"/>
  <c r="AM107"/>
  <c r="AL107"/>
  <c r="AJ107"/>
  <c r="AI107"/>
  <c r="AG107"/>
  <c r="AF107"/>
  <c r="AD107"/>
  <c r="AC107"/>
  <c r="AA107"/>
  <c r="Z107"/>
  <c r="X107"/>
  <c r="W107"/>
  <c r="U107"/>
  <c r="T107"/>
  <c r="Q107"/>
  <c r="N107"/>
  <c r="K107"/>
  <c r="H107"/>
  <c r="E107"/>
  <c r="G107" s="1"/>
  <c r="AM102"/>
  <c r="AJ102"/>
  <c r="AG102"/>
  <c r="AN109"/>
  <c r="AM109"/>
  <c r="AK109"/>
  <c r="AJ109"/>
  <c r="AH109"/>
  <c r="AG109"/>
  <c r="AE109"/>
  <c r="AD109"/>
  <c r="AB109"/>
  <c r="AA109"/>
  <c r="AP105"/>
  <c r="AO105"/>
  <c r="AM105"/>
  <c r="AL105"/>
  <c r="AJ105"/>
  <c r="AI105"/>
  <c r="AG105"/>
  <c r="AF105"/>
  <c r="AD105"/>
  <c r="AC105"/>
  <c r="AA105"/>
  <c r="Z105"/>
  <c r="X105"/>
  <c r="W105"/>
  <c r="X109"/>
  <c r="W109"/>
  <c r="U109"/>
  <c r="T109"/>
  <c r="R109"/>
  <c r="Q109"/>
  <c r="O109"/>
  <c r="N109"/>
  <c r="L109"/>
  <c r="K109"/>
  <c r="I109"/>
  <c r="H109"/>
  <c r="R105"/>
  <c r="F106"/>
  <c r="G105" s="1"/>
  <c r="E106"/>
  <c r="E105" s="1"/>
  <c r="T105"/>
  <c r="Q105"/>
  <c r="N105"/>
  <c r="K105"/>
  <c r="I105"/>
  <c r="H105"/>
  <c r="G108" l="1"/>
  <c r="G106"/>
  <c r="AE61" l="1"/>
  <c r="AD52"/>
  <c r="AE55"/>
  <c r="AE54"/>
  <c r="AE53"/>
  <c r="AD42"/>
  <c r="AE44"/>
  <c r="AD71"/>
  <c r="AD13" s="1"/>
  <c r="AD104" s="1"/>
  <c r="AC71"/>
  <c r="AC13" s="1"/>
  <c r="AC104" s="1"/>
  <c r="AD70"/>
  <c r="AD12" s="1"/>
  <c r="AE103" s="1"/>
  <c r="AC70"/>
  <c r="AC12" s="1"/>
  <c r="AD69"/>
  <c r="AD11" s="1"/>
  <c r="AD102" s="1"/>
  <c r="AE102" s="1"/>
  <c r="AC69"/>
  <c r="AC11" s="1"/>
  <c r="AC102" s="1"/>
  <c r="AD58"/>
  <c r="AD63"/>
  <c r="AC63"/>
  <c r="AA71"/>
  <c r="AA13" s="1"/>
  <c r="AA104" s="1"/>
  <c r="AA70"/>
  <c r="AA12" s="1"/>
  <c r="AA69"/>
  <c r="AA11" s="1"/>
  <c r="AA102" s="1"/>
  <c r="AA52"/>
  <c r="AB55"/>
  <c r="AB54"/>
  <c r="AB53"/>
  <c r="AB44"/>
  <c r="AA42"/>
  <c r="AA13" i="14"/>
  <c r="AE104" i="13" l="1"/>
  <c r="AE12"/>
  <c r="AE11"/>
  <c r="AE69"/>
  <c r="AA68"/>
  <c r="AE70"/>
  <c r="AD10"/>
  <c r="AD68"/>
  <c r="AE71"/>
  <c r="AE13"/>
  <c r="AA10"/>
  <c r="AO91" l="1"/>
  <c r="X63" l="1"/>
  <c r="Y65"/>
  <c r="W71"/>
  <c r="Y110"/>
  <c r="AO109"/>
  <c r="AL109"/>
  <c r="AI109"/>
  <c r="AF109"/>
  <c r="AC109"/>
  <c r="AC111" s="1"/>
  <c r="Z109"/>
  <c r="Y109"/>
  <c r="U70"/>
  <c r="AO84"/>
  <c r="AC58"/>
  <c r="AE58" s="1"/>
  <c r="Z58"/>
  <c r="AL52"/>
  <c r="AI52"/>
  <c r="AF52"/>
  <c r="AH52" s="1"/>
  <c r="AC52"/>
  <c r="AE52" s="1"/>
  <c r="Z52"/>
  <c r="AB52" s="1"/>
  <c r="AL42"/>
  <c r="AI42"/>
  <c r="AF42"/>
  <c r="AC42"/>
  <c r="AE42" s="1"/>
  <c r="Z42"/>
  <c r="AB42" s="1"/>
  <c r="W63"/>
  <c r="Y63" s="1"/>
  <c r="U63"/>
  <c r="T63"/>
  <c r="V55"/>
  <c r="S55"/>
  <c r="P55"/>
  <c r="M55"/>
  <c r="J55"/>
  <c r="V54"/>
  <c r="S54"/>
  <c r="P54"/>
  <c r="M54"/>
  <c r="V53"/>
  <c r="S53"/>
  <c r="P53"/>
  <c r="M53"/>
  <c r="J53"/>
  <c r="W52"/>
  <c r="U52"/>
  <c r="T52"/>
  <c r="R52"/>
  <c r="Q52"/>
  <c r="O52"/>
  <c r="N52"/>
  <c r="L52"/>
  <c r="K52"/>
  <c r="I52"/>
  <c r="H52"/>
  <c r="V44"/>
  <c r="S44"/>
  <c r="P44"/>
  <c r="M44"/>
  <c r="J44"/>
  <c r="W42"/>
  <c r="U42"/>
  <c r="T42"/>
  <c r="R42"/>
  <c r="Q42"/>
  <c r="O42"/>
  <c r="N42"/>
  <c r="L42"/>
  <c r="K42"/>
  <c r="I42"/>
  <c r="H42"/>
  <c r="J52" l="1"/>
  <c r="V52"/>
  <c r="J42"/>
  <c r="V42"/>
  <c r="P52"/>
  <c r="M42"/>
  <c r="S42"/>
  <c r="S52"/>
  <c r="P42"/>
  <c r="M52"/>
  <c r="Y54" l="1"/>
  <c r="Y55"/>
  <c r="Y53"/>
  <c r="Y44" l="1"/>
  <c r="O71"/>
  <c r="O13" s="1"/>
  <c r="O104" s="1"/>
  <c r="P104" s="1"/>
  <c r="N71"/>
  <c r="N13" s="1"/>
  <c r="N104" s="1"/>
  <c r="O70"/>
  <c r="O12" s="1"/>
  <c r="AM104"/>
  <c r="AJ104"/>
  <c r="AG13"/>
  <c r="AG104" s="1"/>
  <c r="AG12"/>
  <c r="AG103" s="1"/>
  <c r="AD101"/>
  <c r="P71"/>
  <c r="AO90"/>
  <c r="AG101" l="1"/>
  <c r="AG111" s="1"/>
  <c r="AJ111"/>
  <c r="AM111"/>
  <c r="AA101"/>
  <c r="P13"/>
  <c r="F110"/>
  <c r="F98"/>
  <c r="F97"/>
  <c r="F96"/>
  <c r="F95"/>
  <c r="F93"/>
  <c r="F92"/>
  <c r="F91"/>
  <c r="F90"/>
  <c r="F88"/>
  <c r="F87"/>
  <c r="F86"/>
  <c r="F85"/>
  <c r="F83"/>
  <c r="F82"/>
  <c r="F81"/>
  <c r="F80"/>
  <c r="F77"/>
  <c r="F76"/>
  <c r="F75"/>
  <c r="F74"/>
  <c r="F72"/>
  <c r="F67"/>
  <c r="F66"/>
  <c r="F65"/>
  <c r="F64"/>
  <c r="F62"/>
  <c r="F61"/>
  <c r="F60"/>
  <c r="F59"/>
  <c r="F56"/>
  <c r="F55"/>
  <c r="F53"/>
  <c r="F46"/>
  <c r="F45"/>
  <c r="F44"/>
  <c r="F43"/>
  <c r="F35"/>
  <c r="F34"/>
  <c r="F33"/>
  <c r="F32"/>
  <c r="F30"/>
  <c r="F29"/>
  <c r="F28"/>
  <c r="F27"/>
  <c r="F25"/>
  <c r="F24"/>
  <c r="F23"/>
  <c r="F22"/>
  <c r="F19"/>
  <c r="F18"/>
  <c r="F17"/>
  <c r="F16"/>
  <c r="F14"/>
  <c r="AL69"/>
  <c r="AL11" s="1"/>
  <c r="AL102" s="1"/>
  <c r="AL70"/>
  <c r="AL71"/>
  <c r="E110"/>
  <c r="E109" s="1"/>
  <c r="G110" l="1"/>
  <c r="F109"/>
  <c r="G109" s="1"/>
  <c r="AL13"/>
  <c r="AL104" s="1"/>
  <c r="AL12"/>
  <c r="AL68"/>
  <c r="AP71"/>
  <c r="AP13" s="1"/>
  <c r="AP104" s="1"/>
  <c r="AO71"/>
  <c r="AP70"/>
  <c r="AP12" s="1"/>
  <c r="AO70"/>
  <c r="AO12" s="1"/>
  <c r="AP69"/>
  <c r="AP11" s="1"/>
  <c r="AP102" s="1"/>
  <c r="AO69"/>
  <c r="AO11" s="1"/>
  <c r="AO102" s="1"/>
  <c r="AI71"/>
  <c r="AI70"/>
  <c r="AI69"/>
  <c r="AI11" s="1"/>
  <c r="AI102" s="1"/>
  <c r="AF11"/>
  <c r="AF102" s="1"/>
  <c r="Z71"/>
  <c r="Z70"/>
  <c r="Z12" s="1"/>
  <c r="Z69"/>
  <c r="X71"/>
  <c r="X13" s="1"/>
  <c r="X104" s="1"/>
  <c r="X70"/>
  <c r="X12" s="1"/>
  <c r="W70"/>
  <c r="X69"/>
  <c r="X11" s="1"/>
  <c r="X102" s="1"/>
  <c r="W69"/>
  <c r="U71"/>
  <c r="T71"/>
  <c r="T70"/>
  <c r="U69"/>
  <c r="T69"/>
  <c r="R71"/>
  <c r="Q71"/>
  <c r="R70"/>
  <c r="Q70"/>
  <c r="Q12" s="1"/>
  <c r="R69"/>
  <c r="Q69"/>
  <c r="Q11" s="1"/>
  <c r="Q102" s="1"/>
  <c r="N70"/>
  <c r="N12" s="1"/>
  <c r="O69"/>
  <c r="O68" s="1"/>
  <c r="N69"/>
  <c r="N11" s="1"/>
  <c r="N102" s="1"/>
  <c r="L71"/>
  <c r="K71"/>
  <c r="K13" s="1"/>
  <c r="K104" s="1"/>
  <c r="L70"/>
  <c r="K70"/>
  <c r="L69"/>
  <c r="K69"/>
  <c r="K11" s="1"/>
  <c r="K102" s="1"/>
  <c r="I71"/>
  <c r="H71"/>
  <c r="H13" s="1"/>
  <c r="I70"/>
  <c r="H70"/>
  <c r="H12" s="1"/>
  <c r="I69"/>
  <c r="H69"/>
  <c r="H11" s="1"/>
  <c r="H102" s="1"/>
  <c r="E67"/>
  <c r="E65"/>
  <c r="G65" s="1"/>
  <c r="E64"/>
  <c r="AP52"/>
  <c r="AO52"/>
  <c r="X52"/>
  <c r="AP42"/>
  <c r="AO42"/>
  <c r="X42"/>
  <c r="Y42" s="1"/>
  <c r="E98"/>
  <c r="E97"/>
  <c r="E96"/>
  <c r="E95"/>
  <c r="F94"/>
  <c r="E93"/>
  <c r="E90"/>
  <c r="F89"/>
  <c r="E88"/>
  <c r="E87"/>
  <c r="E86"/>
  <c r="E85"/>
  <c r="F84"/>
  <c r="E83"/>
  <c r="E81"/>
  <c r="E80"/>
  <c r="F79"/>
  <c r="E77"/>
  <c r="E76"/>
  <c r="E75"/>
  <c r="E74"/>
  <c r="F73"/>
  <c r="E72"/>
  <c r="E62"/>
  <c r="E61"/>
  <c r="G61" s="1"/>
  <c r="E60"/>
  <c r="E59"/>
  <c r="F58"/>
  <c r="E56"/>
  <c r="E55"/>
  <c r="G55" s="1"/>
  <c r="E54"/>
  <c r="G54" s="1"/>
  <c r="E53"/>
  <c r="G53" s="1"/>
  <c r="F52"/>
  <c r="F51"/>
  <c r="E51"/>
  <c r="F50"/>
  <c r="E50"/>
  <c r="F49"/>
  <c r="E49"/>
  <c r="F48"/>
  <c r="E48"/>
  <c r="E46"/>
  <c r="E45"/>
  <c r="E44"/>
  <c r="G44" s="1"/>
  <c r="E43"/>
  <c r="F42"/>
  <c r="E35"/>
  <c r="E34"/>
  <c r="E33"/>
  <c r="E32"/>
  <c r="F31"/>
  <c r="E30"/>
  <c r="E29"/>
  <c r="E28"/>
  <c r="E27"/>
  <c r="F26"/>
  <c r="E25"/>
  <c r="E24"/>
  <c r="E23"/>
  <c r="E22"/>
  <c r="F21"/>
  <c r="E19"/>
  <c r="E18"/>
  <c r="E17"/>
  <c r="E16"/>
  <c r="F15"/>
  <c r="E14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D10"/>
  <c r="D9"/>
  <c r="D7"/>
  <c r="D6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AB12" i="13" l="1"/>
  <c r="U68"/>
  <c r="R68"/>
  <c r="K68"/>
  <c r="Q68"/>
  <c r="AB69"/>
  <c r="Z11"/>
  <c r="Z102" s="1"/>
  <c r="E47"/>
  <c r="W68"/>
  <c r="Y71"/>
  <c r="Z13"/>
  <c r="Z104" s="1"/>
  <c r="AB71"/>
  <c r="C8" i="8"/>
  <c r="D8" s="1"/>
  <c r="AB70" i="13"/>
  <c r="H101"/>
  <c r="P103"/>
  <c r="X101"/>
  <c r="AO101"/>
  <c r="AL101"/>
  <c r="E69"/>
  <c r="E94"/>
  <c r="X68"/>
  <c r="Y68" s="1"/>
  <c r="AP10"/>
  <c r="AL10"/>
  <c r="E31"/>
  <c r="E73"/>
  <c r="Y70"/>
  <c r="E84"/>
  <c r="AF12"/>
  <c r="AF103" s="1"/>
  <c r="AI13"/>
  <c r="AI104" s="1"/>
  <c r="AI12"/>
  <c r="AI103" s="1"/>
  <c r="O11"/>
  <c r="O102" s="1"/>
  <c r="P69"/>
  <c r="U11"/>
  <c r="U102" s="1"/>
  <c r="V69"/>
  <c r="U12"/>
  <c r="V70"/>
  <c r="U13"/>
  <c r="U104" s="1"/>
  <c r="V71"/>
  <c r="F47"/>
  <c r="R11"/>
  <c r="R102" s="1"/>
  <c r="S69"/>
  <c r="R12"/>
  <c r="S70"/>
  <c r="R13"/>
  <c r="R104" s="1"/>
  <c r="S71"/>
  <c r="W11"/>
  <c r="W102" s="1"/>
  <c r="Y69"/>
  <c r="S68"/>
  <c r="AF13"/>
  <c r="AF104" s="1"/>
  <c r="Y52"/>
  <c r="W12"/>
  <c r="W13"/>
  <c r="W104" s="1"/>
  <c r="T13"/>
  <c r="T104" s="1"/>
  <c r="Q13"/>
  <c r="Q104" s="1"/>
  <c r="T12"/>
  <c r="S11"/>
  <c r="T11"/>
  <c r="T102" s="1"/>
  <c r="P12"/>
  <c r="P70"/>
  <c r="L68"/>
  <c r="M68" s="1"/>
  <c r="N68"/>
  <c r="P68" s="1"/>
  <c r="AO68"/>
  <c r="E15"/>
  <c r="J70"/>
  <c r="E21"/>
  <c r="AP68"/>
  <c r="T68"/>
  <c r="V68" s="1"/>
  <c r="E71"/>
  <c r="L12"/>
  <c r="M70"/>
  <c r="AI68"/>
  <c r="C5" i="8"/>
  <c r="D5" s="1"/>
  <c r="C11"/>
  <c r="D11" s="1"/>
  <c r="E26" i="13"/>
  <c r="J69"/>
  <c r="L11"/>
  <c r="L102" s="1"/>
  <c r="M69"/>
  <c r="L13"/>
  <c r="L104" s="1"/>
  <c r="M71"/>
  <c r="O10"/>
  <c r="X10"/>
  <c r="K12"/>
  <c r="J71"/>
  <c r="E52"/>
  <c r="G52" s="1"/>
  <c r="E70"/>
  <c r="E58"/>
  <c r="G58" s="1"/>
  <c r="Z68"/>
  <c r="AB68" s="1"/>
  <c r="AC68"/>
  <c r="AE68" s="1"/>
  <c r="AF68"/>
  <c r="AH68" s="1"/>
  <c r="I68"/>
  <c r="F69"/>
  <c r="I12"/>
  <c r="F70"/>
  <c r="G70" s="1"/>
  <c r="I13"/>
  <c r="F71"/>
  <c r="F63"/>
  <c r="Q10"/>
  <c r="I11"/>
  <c r="I102" s="1"/>
  <c r="H10"/>
  <c r="AC10"/>
  <c r="AE10" s="1"/>
  <c r="N10"/>
  <c r="E11"/>
  <c r="H68"/>
  <c r="E63"/>
  <c r="E42"/>
  <c r="G42" s="1"/>
  <c r="C14" i="8"/>
  <c r="D14" s="1"/>
  <c r="C19"/>
  <c r="D19" s="1"/>
  <c r="I104" i="13" l="1"/>
  <c r="F104" s="1"/>
  <c r="K10"/>
  <c r="M104"/>
  <c r="Y11"/>
  <c r="AB13"/>
  <c r="AB11"/>
  <c r="V104"/>
  <c r="W10"/>
  <c r="S104"/>
  <c r="AB104"/>
  <c r="AB102"/>
  <c r="AI10"/>
  <c r="N101"/>
  <c r="Z10"/>
  <c r="AB10" s="1"/>
  <c r="I101"/>
  <c r="J101" s="1"/>
  <c r="AC101"/>
  <c r="P10"/>
  <c r="G69"/>
  <c r="U10"/>
  <c r="Q101"/>
  <c r="Y102"/>
  <c r="S103"/>
  <c r="AI101"/>
  <c r="AI111" s="1"/>
  <c r="K101"/>
  <c r="Y104"/>
  <c r="AF101"/>
  <c r="AF111" s="1"/>
  <c r="T10"/>
  <c r="V10" s="1"/>
  <c r="AF10"/>
  <c r="R10"/>
  <c r="S10" s="1"/>
  <c r="M103"/>
  <c r="T101"/>
  <c r="M102"/>
  <c r="U101"/>
  <c r="P102"/>
  <c r="O101"/>
  <c r="P101" s="1"/>
  <c r="S13"/>
  <c r="V103"/>
  <c r="J102"/>
  <c r="S102"/>
  <c r="R101"/>
  <c r="W101"/>
  <c r="Y103"/>
  <c r="L10"/>
  <c r="M10" s="1"/>
  <c r="M11"/>
  <c r="Y12"/>
  <c r="P11"/>
  <c r="G63"/>
  <c r="V11"/>
  <c r="Y13"/>
  <c r="E68"/>
  <c r="V13"/>
  <c r="V12"/>
  <c r="E12"/>
  <c r="S12"/>
  <c r="Y10"/>
  <c r="F12"/>
  <c r="J12"/>
  <c r="M13"/>
  <c r="G71"/>
  <c r="F11"/>
  <c r="G11" s="1"/>
  <c r="J11"/>
  <c r="M12"/>
  <c r="J68"/>
  <c r="F13"/>
  <c r="J13"/>
  <c r="F68"/>
  <c r="I10"/>
  <c r="J10" s="1"/>
  <c r="C24" i="8"/>
  <c r="D24"/>
  <c r="AE101" i="13" l="1"/>
  <c r="J104"/>
  <c r="Y101"/>
  <c r="E102"/>
  <c r="Z101"/>
  <c r="AB103"/>
  <c r="G68"/>
  <c r="L101"/>
  <c r="M101" s="1"/>
  <c r="S101"/>
  <c r="E103"/>
  <c r="V101"/>
  <c r="J103"/>
  <c r="V102"/>
  <c r="G12"/>
  <c r="F103"/>
  <c r="F102"/>
  <c r="G102" s="1"/>
  <c r="F10"/>
  <c r="F101" l="1"/>
  <c r="F111" s="1"/>
  <c r="AB101"/>
  <c r="G103"/>
  <c r="AO79"/>
  <c r="E82"/>
  <c r="E79" s="1"/>
  <c r="AO89" l="1"/>
  <c r="E92"/>
  <c r="AO13"/>
  <c r="AO104" s="1"/>
  <c r="E89"/>
  <c r="AO10" l="1"/>
  <c r="E13"/>
  <c r="E104"/>
  <c r="E101" s="1"/>
  <c r="E111" s="1"/>
  <c r="G104" l="1"/>
  <c r="G13"/>
  <c r="E10"/>
  <c r="G10" s="1"/>
  <c r="G101" l="1"/>
</calcChain>
</file>

<file path=xl/sharedStrings.xml><?xml version="1.0" encoding="utf-8"?>
<sst xmlns="http://schemas.openxmlformats.org/spreadsheetml/2006/main" count="1012" uniqueCount="356">
  <si>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</si>
  <si>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</si>
  <si>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</si>
  <si>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</si>
  <si>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</si>
  <si>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</si>
  <si>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</si>
  <si>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</si>
  <si>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</si>
  <si>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</si>
  <si>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</si>
  <si>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</si>
  <si>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</si>
  <si>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</si>
  <si>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</si>
  <si>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</si>
  <si>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</si>
  <si>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</si>
  <si>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</si>
  <si>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</si>
  <si>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</si>
  <si>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</si>
  <si>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</si>
  <si>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</si>
  <si>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</si>
  <si>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</si>
  <si>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</si>
  <si>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</si>
  <si>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</si>
  <si>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</si>
  <si>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</si>
  <si>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</si>
  <si>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</si>
  <si>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</si>
  <si>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</si>
  <si>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</si>
  <si>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</si>
  <si>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</si>
  <si>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</si>
  <si>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</si>
  <si>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</si>
  <si>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</si>
  <si>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</si>
  <si>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</si>
  <si>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</si>
  <si>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</si>
  <si>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</si>
  <si>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</si>
  <si>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</si>
  <si>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</si>
  <si>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</si>
  <si>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</si>
  <si>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</si>
  <si>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</si>
  <si>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</si>
  <si>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</si>
  <si>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</si>
  <si>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</si>
  <si>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</si>
  <si>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</si>
  <si>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</si>
  <si>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</si>
  <si>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</si>
  <si>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</si>
  <si>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</si>
  <si>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</si>
  <si>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</si>
  <si>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</si>
  <si>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</si>
  <si>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</si>
  <si>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</si>
  <si>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</si>
  <si>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</si>
  <si>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</si>
  <si>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</si>
  <si>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</si>
  <si>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</si>
  <si>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</si>
  <si>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</si>
  <si>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</si>
  <si>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</si>
  <si>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</si>
  <si>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</si>
  <si>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</si>
  <si>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</si>
  <si>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</si>
  <si>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</si>
  <si>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</si>
  <si>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</si>
  <si>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</si>
  <si>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</si>
  <si>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</si>
  <si>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</si>
  <si>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</si>
  <si>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</si>
  <si>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</si>
  <si>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</si>
  <si>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</si>
  <si>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</si>
  <si>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</si>
  <si>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</si>
  <si>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</si>
  <si>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</si>
  <si>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</si>
  <si>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</si>
  <si>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</si>
  <si>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</si>
  <si>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</si>
  <si>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</si>
  <si>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</si>
  <si>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</si>
  <si>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</si>
  <si>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</si>
  <si>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</si>
  <si>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</si>
  <si>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</si>
  <si>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</si>
  <si>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</si>
  <si>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</si>
  <si>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</si>
  <si>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</si>
  <si>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</si>
  <si>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</si>
  <si>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</si>
  <si>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</si>
  <si>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</si>
  <si>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</si>
  <si>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</si>
  <si>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</si>
  <si>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</si>
  <si>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</si>
  <si>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</si>
  <si>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</si>
  <si>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</si>
  <si>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</si>
  <si>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</si>
  <si>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</si>
  <si>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</si>
  <si>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</si>
  <si>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</si>
  <si>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</si>
  <si>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</si>
  <si>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</si>
  <si>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</si>
  <si>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</si>
  <si>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</si>
  <si>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</si>
  <si>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</si>
  <si>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</si>
  <si>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</si>
  <si>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</si>
  <si>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</si>
  <si>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</si>
  <si>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</si>
  <si>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</si>
  <si>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</si>
  <si>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</si>
  <si>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</si>
  <si>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</si>
  <si>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</si>
  <si>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</si>
  <si>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</si>
  <si>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</si>
  <si>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</si>
  <si>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</si>
  <si>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</si>
  <si>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</si>
  <si>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</si>
  <si>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</si>
  <si>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</si>
  <si>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</si>
  <si>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</si>
  <si>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</si>
  <si>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</si>
  <si>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</si>
  <si>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</si>
  <si>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</si>
  <si>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</si>
  <si>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</si>
  <si>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</si>
  <si>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</si>
  <si>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</si>
  <si>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</si>
  <si>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</si>
  <si>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</si>
  <si>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</si>
  <si>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</si>
  <si>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</si>
  <si>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</si>
  <si>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</si>
  <si>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</si>
  <si>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</si>
  <si>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</si>
  <si>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</si>
  <si>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</si>
  <si>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</si>
  <si>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</si>
  <si>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</si>
  <si>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</si>
  <si>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</si>
  <si>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</si>
  <si>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</si>
  <si>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</si>
  <si>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</si>
  <si>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</si>
  <si>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</si>
  <si>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</si>
  <si>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</si>
  <si>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</si>
  <si>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</si>
  <si>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</si>
  <si>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</si>
  <si>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</si>
  <si>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</si>
  <si>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</si>
  <si>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</si>
  <si>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</si>
  <si>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</si>
  <si>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</si>
  <si>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</si>
  <si>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</si>
  <si>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</si>
  <si>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</si>
  <si>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</si>
  <si>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</si>
  <si>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</si>
  <si>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</si>
  <si>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</si>
  <si>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</si>
  <si>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</si>
  <si>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</si>
  <si>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</si>
  <si>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</si>
  <si>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</si>
  <si>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</si>
  <si>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</si>
  <si>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</si>
  <si>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</si>
  <si>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</si>
  <si>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</si>
  <si>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</si>
  <si>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</si>
  <si>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</si>
  <si>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</si>
  <si>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</si>
  <si>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</si>
  <si>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</si>
  <si>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</si>
  <si>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</si>
  <si>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</si>
  <si>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</si>
  <si>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</si>
  <si>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</si>
  <si>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</si>
  <si>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</si>
  <si>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</si>
  <si>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</si>
  <si>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</si>
  <si>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</si>
  <si>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</si>
  <si>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Таблица 3</t>
  </si>
  <si>
    <t>и т.д.</t>
  </si>
  <si>
    <t>Всего по муниципальной программе (в разрезе исполнителей, соисполнителей):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</si>
  <si>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</si>
  <si>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Базовый показатель на начало реализации муниципальной программы</t>
  </si>
  <si>
    <t>1.1.1.</t>
  </si>
  <si>
    <t>1.</t>
  </si>
  <si>
    <t>Подпрограмма 2</t>
  </si>
  <si>
    <t>2.</t>
  </si>
  <si>
    <t>3.</t>
  </si>
  <si>
    <t>Наименование основных мероприятий /мероприятий муниципальной программы</t>
  </si>
  <si>
    <t>иные источники финансирования</t>
  </si>
  <si>
    <t>Итого по подпрограмме 1</t>
  </si>
  <si>
    <t>Итого по подпрограмме 2</t>
  </si>
  <si>
    <t>Подпрограмма 1</t>
  </si>
  <si>
    <t>Основные социально-значимые реализованные мероприятия</t>
  </si>
  <si>
    <t>* без учета расходов по текущей деятельности</t>
  </si>
  <si>
    <t>Результаты реализации муниципальной  программы соиполнителями:*</t>
  </si>
  <si>
    <t>Информация о привлеченных средствах , в том числе о подписанных соглашениях с главными распорядителями средств бюджета автономного округа</t>
  </si>
  <si>
    <t>Таблица 1</t>
  </si>
  <si>
    <t>(Наименование мероприятия)</t>
  </si>
  <si>
    <t>в том числе по проектам, портфелям проектов района (в том числе направленные на реализацию национальных и федеральных проектов Российской Федерации)</t>
  </si>
  <si>
    <t>расходы по текущей деятельности ответственного исполнителя, соисполнителей муниципальной программы*</t>
  </si>
  <si>
    <t>Х</t>
  </si>
  <si>
    <t>прочие расходы (кроме расходов по текущей деятельности)</t>
  </si>
  <si>
    <t>инвестиции в объекты муниципальной собственности</t>
  </si>
  <si>
    <t>проекты, портфели проектов района (в том числе направленные на реализацию национальных и федеральных проектов Российской Федерации):</t>
  </si>
  <si>
    <t>Всего по муниципальной программе:</t>
  </si>
  <si>
    <t>в том числе инвестиции в объекты муниципальной собственности</t>
  </si>
  <si>
    <t>план на 2019 год *</t>
  </si>
  <si>
    <t>Причины отклонения  фактического исполнения от запланированного</t>
  </si>
  <si>
    <t>фактическое исполнение</t>
  </si>
  <si>
    <t xml:space="preserve"> *- финансовые затраты, предусмотренные в 2019 году на реализацию муниципальной программы по состоянию на 01.01.2019 отражают плановые объемы финансирования мероприятий с января по декабрь 2019 года,  по состоянию на 01.02.2019 и далее отражается фактическое исполнение расходных обязательств суммированное с плановыми объемами последующих периодов.</t>
  </si>
  <si>
    <t>**-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</si>
  <si>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Примечание (причины не достижения/перевыполнения показателя)</t>
  </si>
  <si>
    <t>Наименование целевых показателей</t>
  </si>
  <si>
    <t>Таблица 2</t>
  </si>
  <si>
    <t>департамент финансов ад-министрации района</t>
  </si>
  <si>
    <t xml:space="preserve">Повышение эффек-тивности управления муниципальными финансами                                 </t>
  </si>
  <si>
    <t>Управление ре-зервными средствами бюджета Нижневар-товского района</t>
  </si>
  <si>
    <t>Эффективное управ-ление муниципаль-ным долгом</t>
  </si>
  <si>
    <t>Обеспечение сба-лансированности бюджетов поселений района, предоставление межбюджетных трансфертов на исполнение вопросов местного значения поселений, для компенсации дополнительных расходов, возникших в результате решений, принятых органами власти другого уровня (показатель2)</t>
  </si>
  <si>
    <t xml:space="preserve">Предоставление иных межбюджетных трансфертов бюдже-там поселений рай-она в рамках проведения конкурсного отбора проектов «Народная инициатива»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</si>
  <si>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Значение показателя на 2019  год</t>
  </si>
  <si>
    <t>Отсутствие просроченной кредиторской задолженности в бюджетах поселений района по выплате заработной платы и оплате коммунальных услуг (да/нет; 1/0)</t>
  </si>
  <si>
    <t>Средняя итоговая оценка качества организации и осуществления бюджетного процесса в поселениях  района, баллы</t>
  </si>
  <si>
    <t>Исполнение первоначальных плановых назначений по налоговым и неналоговым доходам на уровне не менее 100%, %</t>
  </si>
  <si>
    <t>≥ 95 %</t>
  </si>
  <si>
    <t>Количество главных распорядителей средств бюджета района, главных администраторов доходов бюджета, имеющих итоговую оценку качества финансового менеджмента более 80 %</t>
  </si>
  <si>
    <t>Соблюдение предельного объема муниципального внутреннего долга района установленного нормативными правовыми актами района, (1/0)</t>
  </si>
  <si>
    <t>Специалист-эксперт отдела межбюджетных трансфертов и сводного планирования департамента финансов администрации  района</t>
  </si>
  <si>
    <t>Выравнивание бюджетной обеспечен-ности поселений из районного фонда фи-нансовой поддержки (показатель 1)</t>
  </si>
  <si>
    <t xml:space="preserve">                                   отдел транспорта и связи админи-страции района; управление экологии и природопользова-нию администрации района;отдел жилищно-коммунального хозяйства, энергетики и строительства администрации района,                                                                                                                                                                                                                                                                                                                                            департамент финансов ад-министрации района</t>
  </si>
  <si>
    <t xml:space="preserve">Постановление администрации Нижневартовского района от 26.10.2018 № 2448 "Об утверждении муниципальной программы «Управление в сфере муниципальных финансов в Нижневартовском районе»"
</t>
  </si>
  <si>
    <t>Источники финанси-рования</t>
  </si>
  <si>
    <t xml:space="preserve">Заместитель начальника отдела расходов                                                                                                                                                                                                                                                    бюджета департамента финансов                                                                                                                                                                                                                                                       администрации района         </t>
  </si>
  <si>
    <t>Своевременность перечисления межбюджетных трансфертов (включая субвенции, субсидии, иные межбюджетные трансферты из вышестоящих бюджетов) поселениям района (да/нет; 1/0)</t>
  </si>
  <si>
    <t>Показатель будет рассчитан  по итогам  2019 года</t>
  </si>
  <si>
    <t>__________________</t>
  </si>
  <si>
    <t xml:space="preserve">С.А. Вандрей </t>
  </si>
  <si>
    <t xml:space="preserve">Соисполнитель 1: отдел транспорта и связи администрации района
</t>
  </si>
  <si>
    <t xml:space="preserve">Ответственный исполнитель: департамент финансов администрации района
</t>
  </si>
  <si>
    <t>41,16 итог мониторинга   за 2018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 план-40,2)</t>
  </si>
  <si>
    <t>В июле 2019 года рассчитан показатель за 2018 год, план на 2018 год составил 40,2.  На основании данных расчета показателей качества организации и осуществления бюджетного процесса поселений департаментом финансов администрации района рассчитывается итоговая оценка качества  организации и осуществления бюджетного процесса по каждому поселению. Средняя итоговая оценка по 8 оцениваемым поселениям составила 41,16. Согласно рейтинга право на получение грантов предоставлено поселениям, сводная оценка качества которых, выше среднего значения, сложившегося по поселениям, а именно:
- сельское поселение Ларьяк , 48,83            –  1 место в рейтинге;
 - городское поселение Излучинск ,47,83   – 2 место в рейтинге;
 - сельское поселение Зайцева Речка ,43,02 – 3 место в рейтинге; 
- городское поселение Новоаганск,42,62    – 4 место в рейтинге.
Показатель за 2019 год будет рассчитан  в июле  2020 года.</t>
  </si>
  <si>
    <t>8.</t>
  </si>
  <si>
    <t>Доля городских и сельских поселений района, в которых проведены мероприятия в связи с наступившими юбилейными датами, %</t>
  </si>
  <si>
    <t>_________________    С.А. Вандрей тел. 8 (3466) 49-86-52</t>
  </si>
  <si>
    <t>________________      С.В. Мальцева 8 (3466) 49-86-48</t>
  </si>
  <si>
    <t>Базовый показатель на начало реализации муниципаль-ной программы</t>
  </si>
  <si>
    <t xml:space="preserve">С.В. Мальцева </t>
  </si>
  <si>
    <t>58 414,7</t>
  </si>
  <si>
    <t xml:space="preserve">Соисполнитель1: отдел транспорта и связи администрации района
</t>
  </si>
  <si>
    <t>Соисполнитель 2: управление организации деятельности администрации района</t>
  </si>
  <si>
    <t>Исполнение расходных обязательств района за отчетный финансовый год в размере не менее 92% от уточненных бюджетных ассигнований (без учета резервных средств), %</t>
  </si>
  <si>
    <t>≥ 98,5%</t>
  </si>
  <si>
    <t>Соисполнитель 2 управление организации деятельности администрации района (отдел
жилищно-коммунального
хозяйства, энергетики и строительства)</t>
  </si>
  <si>
    <t>департамент финансов ад-министрации района, отдел
жилищно-коммунального
хозяйства, энергетики и строительства</t>
  </si>
  <si>
    <t>Директор  департамента финансов                                   _________________    М.А. Синева  тел. 8 (3466) 49-86-50</t>
  </si>
  <si>
    <t>График (сетевой график) за сентябрь 2019 год  реализации  муниципальной программы</t>
  </si>
  <si>
    <r>
      <rPr>
        <b/>
        <sz val="14"/>
        <rFont val="Times New Roman"/>
        <family val="1"/>
        <charset val="204"/>
      </rPr>
      <t xml:space="preserve">Всего исполнение по муниципальной программе составило в сумме 664 186,4 тыс. рублей, в том числе: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федеральный бюджет в сумме 2 474,4 тыс. рублей;                                                                                                                                                                                                                                                                бюджет автономного округа в сумме 139 329,8 тыс. рублей;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 района в сумме 522 382,2 тыс. рублей.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Исполнение по подпрограмме 1 составило в сумме 664 186,4 тыс. рублей, в том числе: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из средств федерального бюджета</t>
    </r>
    <r>
      <rPr>
        <sz val="14"/>
        <rFont val="Times New Roman"/>
        <family val="1"/>
        <charset val="204"/>
      </rPr>
      <t xml:space="preserve"> перечислено в сумме 2 474,4 тыс. рублей, в том числе поселениям района  субвенции:                                                                                                                                                                                                                            -на осуществление полномочий по первичному воинскому учету на территориях, где отсутствуют военные комиссариаты 2 386,0 тыс. рублей.                                                                                                                                                                                                                                                                                                                                                     -на осуществление федеральных полномочий по ЗАГС в сумме 88,4 тыс. рублей.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бюджет автономного округа</t>
    </r>
    <r>
      <rPr>
        <sz val="14"/>
        <rFont val="Times New Roman"/>
        <family val="1"/>
        <charset val="204"/>
      </rPr>
      <t xml:space="preserve"> в сумме 139 329,8 тыс. рублей, в том числе перечислены:                                                                                                                                                                                                    - дотации на выравнивание бюджетной обеспеченности поселений (1,2 часть) в сумме 138 187,8 тыс.рублей,                                                                                                                                                                                                     -ассигнования  в рамках программы "Содействие занятости" в сумме 739,5 тыс. рублей,                                                                                                                                           -субвенции на осуществление  полномочий по ЗАГС (поселения) в сумме 79,2 тыс. рублей,                                                                                                                                                                                                          -субвенции на осуществление отдельных  государственных полномочий  Ханты - Мансийского автономного округа - Югры  в сфере  обращения с твердыми коммунальными отходами -23,3 тыс. рублей,                                                                                                                                                                                                                                                      -межбюджетные трансферты на подготовку к юбилейным датам муниципальных образований района в сумме 300,0 тыс. рублей.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средства бюджета района</t>
    </r>
    <r>
      <rPr>
        <sz val="14"/>
        <rFont val="Times New Roman"/>
        <family val="1"/>
        <charset val="204"/>
      </rPr>
      <t xml:space="preserve"> в сумме 522 382,2 тыс. рублей, в том числе поселениям района перечислены:                                                                                                             -дотации на поддержку мер по обеспечению сбалансированности бюджетов в сумме  518 480,8 тыс. рублей (в том числе делегированные 267 298,0 тыс. рублей),                                                                                                                                                                                                                                                                                                                         -иные межбюджетные трансферты на содержание ОМС для исполнения полномочий поселением по содержанию подъездных дорог в сумме 245,0 тыс. рублей,                                                                                                                                                                                                                                                                                                                      -иные межбюджетные трансферты на дорожное хозяйство (делегированные поселением району) в сумме 656,4 тыс. рублей,                                                                                                                                                                       - дотация на поощрение за достижение наиболее высоких показателей качества организации и осуществления бюджетного процесса в поселениях -3000,0 тыс.рублей.</t>
    </r>
  </si>
  <si>
    <t xml:space="preserve">Исполнение по ответственному исполнителю составило в сумме 663 206,7 тыс. рублей или 47,4%, в  том числе:                                                                                                                                                             федеральный бюджет в сумме 2 474,4 тыс. рублей или 67,1%;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 автономного округа в сумме 139 006,5 тыс. рублей или 58%;                                                                                                                                                                                                                                 бюджет района в сумме 521 725,8 тыс. рублей или 45,1%.               </t>
  </si>
  <si>
    <t>Исполнение по ответственному исполнителю из средств бюджета района составило в сумме 656,4 тыс. рублей или 5,2 %.</t>
  </si>
  <si>
    <t>Исполнение по ответственному исполнителю из бюджета автономного округа составило в сумме 300,0 тыс. рублей или 10%.</t>
  </si>
  <si>
    <t>Соисполнитель 1: управление экологии и природопользования администрации района</t>
  </si>
  <si>
    <t>Целевые показатели муниципальной  программы «Управление в сфере муниципальных финансов в Нижневартовском районе» за сентябрь 2019 год</t>
  </si>
  <si>
    <r>
      <t xml:space="preserve">Пояснения к отчету о </t>
    </r>
    <r>
      <rPr>
        <b/>
        <u/>
        <sz val="14"/>
        <color indexed="8"/>
        <rFont val="Times New Roman"/>
        <family val="1"/>
        <charset val="204"/>
      </rPr>
      <t>ходе исполнения графика (сетевого графика) по реализации муниципальной программы    «Управление в сфере муниципальных финансов в Нижневартовском районе»                                                                                                                                                                                                                                                                за сентябрь 2019 год</t>
    </r>
  </si>
  <si>
    <t xml:space="preserve">Директор  департамента финансов    __________________           М.А. Синева  </t>
  </si>
  <si>
    <t>Директор департамента финансов:             _____________ М.А. Синева</t>
  </si>
  <si>
    <t xml:space="preserve">Заместитель начальника отдела расходов                                                                                                                                                                                                                                                    бюджета департамента финансов                                                                                                                                                                                                                                                       администрации района                                 ______________С.А. Вандрей </t>
  </si>
  <si>
    <t>Специалист-эксперт отдела                                                                                                                                                                                                                                                               межбюджетных трансфертов и                                                                                                                                                                                                                                                        сводного планирования                                                                                                                                                                                                                                                                             департамента финансов                                                                                                                                                                                                                                                                                      администрации  района                                ______________С.В. Мальцева</t>
  </si>
  <si>
    <t>______________</t>
  </si>
  <si>
    <r>
      <t>В целом по муниципальной программе запланировано в сумме 1412 676,0 т.р.,исполнено в сумме 564 396,7 т.р. или 40%;</t>
    </r>
    <r>
      <rPr>
        <i/>
        <sz val="12"/>
        <rFont val="Times New Roman"/>
        <family val="1"/>
        <charset val="204"/>
      </rPr>
      <t xml:space="preserve"> </t>
    </r>
    <r>
      <rPr>
        <i/>
        <u/>
        <sz val="12"/>
        <rFont val="Times New Roman"/>
        <family val="1"/>
        <charset val="204"/>
      </rPr>
      <t>(без деелегированных-713 680,0 тыс. рублей и резервных средств -177 602,5 тыс. рублей сумма составила 521 393,5 тыс.рублей)</t>
    </r>
    <r>
      <rPr>
        <sz val="12"/>
        <rFont val="Times New Roman"/>
        <family val="1"/>
        <charset val="204"/>
      </rPr>
      <t xml:space="preserve">, касса-564 396 тыс. рублей </t>
    </r>
    <r>
      <rPr>
        <i/>
        <u/>
        <sz val="12"/>
        <rFont val="Times New Roman"/>
        <family val="1"/>
        <charset val="204"/>
      </rPr>
      <t>(без делегированных 206 965,5 тыс. рублей сумма составила 358 431,2 тыс. рублей или 63,5%)</t>
    </r>
  </si>
  <si>
    <r>
      <rPr>
        <b/>
        <u/>
        <sz val="12"/>
        <rFont val="Times New Roman"/>
        <family val="1"/>
        <charset val="204"/>
      </rPr>
      <t xml:space="preserve">бюджет автономного округа:    </t>
    </r>
    <r>
      <rPr>
        <b/>
        <sz val="12"/>
        <rFont val="Times New Roman"/>
        <family val="1"/>
        <charset val="204"/>
      </rPr>
      <t xml:space="preserve">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перечислена дотация на выравнивание бюджетной обеспеченности поселений   (1,2 часть)                                                                                                                                                                                                                 план 179 862,6 т.р., факт- 122 102,3 т.р. или 68%</t>
    </r>
  </si>
  <si>
    <r>
      <rPr>
        <b/>
        <u/>
        <sz val="12"/>
        <rFont val="Times New Roman"/>
        <family val="1"/>
        <charset val="204"/>
      </rPr>
      <t>средства федерального бюджета составили в сумме -план -3 915,4 т.р.,исполнено в сумме  2 217,6 т.р.,</t>
    </r>
    <r>
      <rPr>
        <sz val="12"/>
        <rFont val="Times New Roman"/>
        <family val="1"/>
        <charset val="204"/>
      </rPr>
      <t xml:space="preserve"> в том числе перечислены поселениям района средства в рамках государственной программы "Содействие занятости населения"(федеральный проект "Старшее посколение" национального проекта "Демография") в сумме план 230,1 т.р.;                                                                                                                                                                                                                                                                                            субвенции на осуществление полномочий по первичному воинскому учету на территориях, где отсутствуют военные комиссариаты в сумме план -3 685,3 т.р., факт-2 140,1 т.р. на осуществление федеральных полномочий по ЗАГС в сумме план-201,1 т.р., факт-77,6 т. р.;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rFont val="Times New Roman"/>
        <family val="1"/>
        <charset val="204"/>
      </rPr>
      <t xml:space="preserve">-бюджет автономного округа составил в сумме план-1 472,0 т.р., факт-771,0  т.р., </t>
    </r>
    <r>
      <rPr>
        <sz val="12"/>
        <rFont val="Times New Roman"/>
        <family val="1"/>
        <charset val="204"/>
      </rPr>
      <t>в том числе, ассигнования  в рамках программы "Содействие занятости" в сумме план-1 369,5 т.р., факт- 668,5 т.р.,   субвенция на осуществление федеральных полномочий по ЗАГС (поселения) в сумме план-79,2 т. р., факт-79,2 т.р., субвенции на осуществление отдельных  государственных полномочий  Ханты - Мансийского автономного округа - Югры  в сфере  обращения с твердыми коммунальными отходами (ОБ)  в сумме план- 23,3 т.р.,факт-23,3 т.р.                                                                                                                                                                                                         -</t>
    </r>
    <r>
      <rPr>
        <b/>
        <u/>
        <sz val="12"/>
        <rFont val="Times New Roman"/>
        <family val="1"/>
        <charset val="204"/>
      </rPr>
      <t>средсва бюджета района составили в сумме план-1 046 723,5 т.р., факт-436 005,8 т.р.</t>
    </r>
    <r>
      <rPr>
        <sz val="12"/>
        <rFont val="Times New Roman"/>
        <family val="1"/>
        <charset val="204"/>
      </rPr>
      <t>в том числе, поселениям района перечислена дотация на поддержку мер по обеспечению сбалансированности бюджетов в сумме план-1 033 749,8 т.р., факт- 435 186,0 т.р., иные межбюджетные трансферты на содержание ОМС для исполнения полномочий поселением по содержанию подъездных-план - 326,7 т.р.,факт- 163,4 т.р., иные межбюджетные трансферты на дорожное хозяйство (делегированные поселением району) в сумме план-12 647,0 т.р., исполнено в сумме 656,4 т.р.</t>
    </r>
  </si>
  <si>
    <r>
      <rPr>
        <b/>
        <u/>
        <sz val="12"/>
        <rFont val="Times New Roman"/>
        <family val="1"/>
        <charset val="204"/>
      </rPr>
      <t xml:space="preserve">Средства бюджета района: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дотация на поощрение за достижение наиболее высоких показателей качества организации и осуществления бюджетного процесса в поселениях в сумме план-3 000,0 т.р., факт - 3000,0 т.р.</t>
    </r>
  </si>
  <si>
    <r>
      <rPr>
        <b/>
        <u/>
        <sz val="12"/>
        <rFont val="Times New Roman"/>
        <family val="1"/>
        <charset val="204"/>
      </rPr>
      <t xml:space="preserve">Средства бюджета автономного округа: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межбюджетные трансферты на подготовку к юбилейным датам муниципальных образований района в сумме план-400,0 т.р.,факт -300,0 т.р.</t>
    </r>
  </si>
</sst>
</file>

<file path=xl/styles.xml><?xml version="1.0" encoding="utf-8"?>
<styleSheet xmlns="http://schemas.openxmlformats.org/spreadsheetml/2006/main">
  <numFmts count="9"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.000"/>
    <numFmt numFmtId="168" formatCode="_-* #,##0.0_р_._-;\-* #,##0.0_р_._-;_-* &quot;-&quot;?_р_._-;_-@_-"/>
    <numFmt numFmtId="169" formatCode="#,##0_ ;\-#,##0\ "/>
    <numFmt numFmtId="170" formatCode="#,##0.00_ ;\-#,##0.00\ "/>
    <numFmt numFmtId="171" formatCode="0.0%"/>
  </numFmts>
  <fonts count="39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722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7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6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8" fillId="0" borderId="0" xfId="0" applyFont="1" applyFill="1" applyBorder="1" applyAlignment="1" applyProtection="1">
      <alignment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17" fillId="0" borderId="0" xfId="0" applyFont="1" applyAlignment="1">
      <alignment horizontal="center" vertical="top" wrapText="1"/>
    </xf>
    <xf numFmtId="0" fontId="18" fillId="0" borderId="0" xfId="0" applyFont="1"/>
    <xf numFmtId="3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4" xfId="0" applyFont="1" applyBorder="1" applyAlignment="1">
      <alignment horizontal="center" vertical="top" wrapText="1"/>
    </xf>
    <xf numFmtId="0" fontId="10" fillId="0" borderId="0" xfId="0" applyFont="1"/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21" fillId="0" borderId="0" xfId="0" applyFont="1" applyBorder="1" applyAlignment="1">
      <alignment horizontal="justify" vertical="top" wrapText="1"/>
    </xf>
    <xf numFmtId="0" fontId="18" fillId="0" borderId="0" xfId="0" applyFont="1" applyFill="1" applyBorder="1" applyAlignment="1">
      <alignment horizontal="justify" vertical="top"/>
    </xf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Fill="1" applyAlignment="1" applyProtection="1">
      <alignment vertical="center"/>
    </xf>
    <xf numFmtId="164" fontId="18" fillId="0" borderId="0" xfId="2" applyNumberFormat="1" applyFont="1" applyFill="1" applyBorder="1" applyAlignment="1" applyProtection="1">
      <alignment vertical="center" wrapText="1"/>
    </xf>
    <xf numFmtId="0" fontId="21" fillId="0" borderId="1" xfId="0" applyFont="1" applyBorder="1" applyAlignment="1">
      <alignment vertical="top" wrapText="1"/>
    </xf>
    <xf numFmtId="0" fontId="15" fillId="3" borderId="0" xfId="0" applyNumberFormat="1" applyFont="1" applyFill="1" applyAlignment="1">
      <alignment horizontal="center"/>
    </xf>
    <xf numFmtId="0" fontId="22" fillId="3" borderId="0" xfId="0" applyFont="1" applyFill="1"/>
    <xf numFmtId="0" fontId="16" fillId="3" borderId="0" xfId="0" applyFont="1" applyFill="1" applyAlignment="1">
      <alignment horizontal="right"/>
    </xf>
    <xf numFmtId="0" fontId="0" fillId="3" borderId="0" xfId="0" applyFill="1"/>
    <xf numFmtId="0" fontId="15" fillId="3" borderId="0" xfId="0" applyFont="1" applyFill="1"/>
    <xf numFmtId="0" fontId="23" fillId="3" borderId="0" xfId="0" applyFont="1" applyFill="1"/>
    <xf numFmtId="0" fontId="24" fillId="3" borderId="0" xfId="0" applyFont="1" applyFill="1"/>
    <xf numFmtId="0" fontId="16" fillId="3" borderId="0" xfId="0" applyFont="1" applyFill="1"/>
    <xf numFmtId="0" fontId="25" fillId="3" borderId="0" xfId="0" applyFont="1" applyFill="1"/>
    <xf numFmtId="0" fontId="15" fillId="3" borderId="0" xfId="0" applyNumberFormat="1" applyFont="1" applyFill="1" applyBorder="1" applyAlignment="1">
      <alignment horizontal="center" vertical="top" wrapText="1"/>
    </xf>
    <xf numFmtId="0" fontId="26" fillId="3" borderId="0" xfId="0" applyFont="1" applyFill="1"/>
    <xf numFmtId="0" fontId="3" fillId="0" borderId="34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justify" vertical="top" wrapText="1"/>
    </xf>
    <xf numFmtId="0" fontId="21" fillId="0" borderId="1" xfId="0" applyFont="1" applyBorder="1" applyAlignment="1">
      <alignment horizontal="center" wrapText="1"/>
    </xf>
    <xf numFmtId="3" fontId="18" fillId="0" borderId="1" xfId="0" applyNumberFormat="1" applyFont="1" applyBorder="1" applyAlignment="1" applyProtection="1">
      <alignment horizontal="center" wrapText="1"/>
      <protection locked="0"/>
    </xf>
    <xf numFmtId="0" fontId="18" fillId="0" borderId="1" xfId="0" applyFont="1" applyBorder="1" applyAlignment="1" applyProtection="1">
      <alignment vertical="top" wrapText="1"/>
      <protection locked="0"/>
    </xf>
    <xf numFmtId="0" fontId="18" fillId="0" borderId="1" xfId="0" applyFont="1" applyFill="1" applyBorder="1" applyAlignment="1" applyProtection="1">
      <alignment horizontal="center" wrapText="1"/>
    </xf>
    <xf numFmtId="169" fontId="18" fillId="0" borderId="1" xfId="2" applyNumberFormat="1" applyFont="1" applyBorder="1" applyAlignment="1">
      <alignment horizontal="center" vertical="top" wrapText="1"/>
    </xf>
    <xf numFmtId="170" fontId="18" fillId="0" borderId="1" xfId="2" applyNumberFormat="1" applyFont="1" applyBorder="1" applyAlignment="1">
      <alignment horizontal="center" vertical="top" wrapText="1"/>
    </xf>
    <xf numFmtId="169" fontId="18" fillId="0" borderId="5" xfId="2" applyNumberFormat="1" applyFont="1" applyBorder="1" applyAlignment="1">
      <alignment horizontal="center" vertical="top" wrapText="1"/>
    </xf>
    <xf numFmtId="169" fontId="18" fillId="0" borderId="32" xfId="2" applyNumberFormat="1" applyFont="1" applyBorder="1" applyAlignment="1">
      <alignment horizontal="center" vertical="top" wrapText="1"/>
    </xf>
    <xf numFmtId="0" fontId="18" fillId="0" borderId="1" xfId="0" applyFont="1" applyBorder="1"/>
    <xf numFmtId="0" fontId="15" fillId="3" borderId="0" xfId="0" applyNumberFormat="1" applyFont="1" applyFill="1" applyBorder="1" applyAlignment="1"/>
    <xf numFmtId="0" fontId="3" fillId="3" borderId="59" xfId="0" applyFont="1" applyFill="1" applyBorder="1" applyAlignment="1">
      <alignment horizontal="left" vertical="top" wrapText="1"/>
    </xf>
    <xf numFmtId="0" fontId="19" fillId="3" borderId="0" xfId="0" applyFont="1" applyFill="1" applyBorder="1" applyAlignment="1" applyProtection="1">
      <alignment horizontal="left" wrapText="1"/>
    </xf>
    <xf numFmtId="0" fontId="19" fillId="3" borderId="0" xfId="0" applyFont="1" applyFill="1" applyAlignment="1" applyProtection="1">
      <alignment vertical="center"/>
    </xf>
    <xf numFmtId="164" fontId="19" fillId="3" borderId="0" xfId="2" applyNumberFormat="1" applyFont="1" applyFill="1" applyBorder="1" applyAlignment="1" applyProtection="1">
      <alignment vertical="center" wrapText="1"/>
    </xf>
    <xf numFmtId="0" fontId="19" fillId="3" borderId="0" xfId="0" applyFont="1" applyFill="1" applyBorder="1" applyAlignment="1" applyProtection="1">
      <alignment vertical="center"/>
    </xf>
    <xf numFmtId="0" fontId="21" fillId="0" borderId="1" xfId="0" applyFont="1" applyBorder="1" applyAlignment="1">
      <alignment horizontal="left" vertical="top" wrapText="1"/>
    </xf>
    <xf numFmtId="169" fontId="18" fillId="0" borderId="5" xfId="2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wrapText="1"/>
    </xf>
    <xf numFmtId="0" fontId="30" fillId="3" borderId="0" xfId="0" applyFont="1" applyFill="1" applyBorder="1" applyAlignment="1" applyProtection="1">
      <alignment horizontal="left" wrapText="1"/>
    </xf>
    <xf numFmtId="0" fontId="30" fillId="3" borderId="0" xfId="0" applyFont="1" applyFill="1" applyAlignment="1" applyProtection="1">
      <alignment vertical="center"/>
    </xf>
    <xf numFmtId="164" fontId="30" fillId="3" borderId="0" xfId="2" applyNumberFormat="1" applyFont="1" applyFill="1" applyBorder="1" applyAlignment="1" applyProtection="1">
      <alignment vertical="center" wrapText="1"/>
    </xf>
    <xf numFmtId="0" fontId="30" fillId="3" borderId="0" xfId="0" applyFont="1" applyFill="1" applyBorder="1" applyAlignment="1" applyProtection="1">
      <alignment vertical="center"/>
    </xf>
    <xf numFmtId="0" fontId="21" fillId="0" borderId="10" xfId="0" applyFont="1" applyBorder="1" applyAlignment="1">
      <alignment horizontal="center" wrapText="1"/>
    </xf>
    <xf numFmtId="169" fontId="18" fillId="0" borderId="10" xfId="2" applyNumberFormat="1" applyFont="1" applyBorder="1" applyAlignment="1">
      <alignment horizontal="center" vertical="top" wrapText="1"/>
    </xf>
    <xf numFmtId="170" fontId="18" fillId="0" borderId="10" xfId="2" applyNumberFormat="1" applyFont="1" applyBorder="1" applyAlignment="1">
      <alignment horizontal="center" vertical="top" wrapText="1"/>
    </xf>
    <xf numFmtId="169" fontId="18" fillId="0" borderId="8" xfId="2" applyNumberFormat="1" applyFont="1" applyBorder="1" applyAlignment="1">
      <alignment horizontal="center" wrapText="1"/>
    </xf>
    <xf numFmtId="169" fontId="18" fillId="0" borderId="8" xfId="2" applyNumberFormat="1" applyFont="1" applyBorder="1" applyAlignment="1">
      <alignment horizontal="center" vertical="top" wrapText="1"/>
    </xf>
    <xf numFmtId="169" fontId="18" fillId="0" borderId="9" xfId="2" applyNumberFormat="1" applyFont="1" applyBorder="1" applyAlignment="1">
      <alignment horizontal="center" vertical="top" wrapText="1"/>
    </xf>
    <xf numFmtId="49" fontId="18" fillId="0" borderId="10" xfId="0" applyNumberFormat="1" applyFont="1" applyBorder="1" applyAlignment="1">
      <alignment wrapText="1"/>
    </xf>
    <xf numFmtId="0" fontId="15" fillId="0" borderId="1" xfId="0" applyFont="1" applyBorder="1" applyAlignment="1">
      <alignment horizontal="center" vertical="top" wrapText="1"/>
    </xf>
    <xf numFmtId="9" fontId="18" fillId="0" borderId="1" xfId="0" applyNumberFormat="1" applyFont="1" applyFill="1" applyBorder="1" applyAlignment="1" applyProtection="1">
      <alignment horizontal="center" wrapText="1"/>
    </xf>
    <xf numFmtId="0" fontId="30" fillId="3" borderId="1" xfId="0" applyFont="1" applyFill="1" applyBorder="1" applyAlignment="1" applyProtection="1">
      <alignment horizontal="left" wrapText="1"/>
    </xf>
    <xf numFmtId="0" fontId="19" fillId="3" borderId="59" xfId="0" applyFont="1" applyFill="1" applyBorder="1" applyAlignment="1">
      <alignment vertical="top" wrapText="1"/>
    </xf>
    <xf numFmtId="0" fontId="3" fillId="3" borderId="59" xfId="0" applyNumberFormat="1" applyFont="1" applyFill="1" applyBorder="1" applyAlignment="1">
      <alignment horizontal="left" vertical="top"/>
    </xf>
    <xf numFmtId="0" fontId="19" fillId="3" borderId="59" xfId="0" applyNumberFormat="1" applyFont="1" applyFill="1" applyBorder="1" applyAlignment="1">
      <alignment horizontal="left" vertical="top" wrapText="1"/>
    </xf>
    <xf numFmtId="0" fontId="3" fillId="3" borderId="88" xfId="0" applyNumberFormat="1" applyFont="1" applyFill="1" applyBorder="1" applyAlignment="1">
      <alignment horizontal="left" vertical="top"/>
    </xf>
    <xf numFmtId="0" fontId="16" fillId="3" borderId="59" xfId="0" applyNumberFormat="1" applyFont="1" applyFill="1" applyBorder="1" applyAlignment="1">
      <alignment horizontal="left" vertical="top"/>
    </xf>
    <xf numFmtId="0" fontId="31" fillId="0" borderId="0" xfId="0" applyFont="1" applyFill="1" applyAlignment="1" applyProtection="1">
      <alignment vertical="center"/>
    </xf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>
      <alignment horizontal="right" vertical="center"/>
    </xf>
    <xf numFmtId="0" fontId="31" fillId="3" borderId="0" xfId="0" applyFont="1" applyFill="1" applyAlignment="1" applyProtection="1">
      <alignment vertical="center"/>
    </xf>
    <xf numFmtId="9" fontId="18" fillId="0" borderId="0" xfId="0" applyNumberFormat="1" applyFont="1" applyFill="1" applyBorder="1" applyAlignment="1" applyProtection="1">
      <alignment horizontal="center" wrapText="1"/>
    </xf>
    <xf numFmtId="0" fontId="31" fillId="0" borderId="0" xfId="0" applyFont="1" applyFill="1" applyAlignment="1" applyProtection="1"/>
    <xf numFmtId="164" fontId="31" fillId="0" borderId="0" xfId="0" applyNumberFormat="1" applyFont="1" applyFill="1" applyBorder="1" applyAlignment="1" applyProtection="1">
      <alignment horizontal="left"/>
    </xf>
    <xf numFmtId="164" fontId="31" fillId="3" borderId="0" xfId="2" applyNumberFormat="1" applyFont="1" applyFill="1" applyBorder="1" applyAlignment="1" applyProtection="1">
      <alignment vertical="center" wrapText="1"/>
    </xf>
    <xf numFmtId="0" fontId="21" fillId="3" borderId="1" xfId="0" applyFont="1" applyFill="1" applyBorder="1" applyAlignment="1">
      <alignment horizontal="center" vertical="top" wrapText="1"/>
    </xf>
    <xf numFmtId="0" fontId="21" fillId="3" borderId="1" xfId="0" applyFont="1" applyFill="1" applyBorder="1" applyAlignment="1">
      <alignment horizontal="justify" vertical="top" wrapText="1"/>
    </xf>
    <xf numFmtId="9" fontId="21" fillId="3" borderId="1" xfId="0" applyNumberFormat="1" applyFont="1" applyFill="1" applyBorder="1" applyAlignment="1">
      <alignment horizontal="center" wrapText="1"/>
    </xf>
    <xf numFmtId="0" fontId="21" fillId="3" borderId="1" xfId="0" applyFont="1" applyFill="1" applyBorder="1" applyAlignment="1">
      <alignment horizontal="center" wrapText="1"/>
    </xf>
    <xf numFmtId="0" fontId="21" fillId="3" borderId="10" xfId="0" applyFont="1" applyFill="1" applyBorder="1" applyAlignment="1">
      <alignment horizontal="center" vertical="top" wrapText="1"/>
    </xf>
    <xf numFmtId="0" fontId="21" fillId="3" borderId="10" xfId="0" applyFont="1" applyFill="1" applyBorder="1" applyAlignment="1">
      <alignment horizontal="justify" vertical="top" wrapText="1"/>
    </xf>
    <xf numFmtId="171" fontId="21" fillId="3" borderId="10" xfId="0" applyNumberFormat="1" applyFont="1" applyFill="1" applyBorder="1" applyAlignment="1">
      <alignment horizontal="center" wrapText="1"/>
    </xf>
    <xf numFmtId="0" fontId="21" fillId="3" borderId="10" xfId="0" applyFont="1" applyFill="1" applyBorder="1" applyAlignment="1">
      <alignment horizontal="center" wrapText="1"/>
    </xf>
    <xf numFmtId="0" fontId="34" fillId="3" borderId="0" xfId="0" applyFont="1" applyFill="1" applyBorder="1"/>
    <xf numFmtId="0" fontId="33" fillId="3" borderId="0" xfId="0" applyFont="1" applyFill="1" applyBorder="1"/>
    <xf numFmtId="0" fontId="34" fillId="3" borderId="0" xfId="0" applyNumberFormat="1" applyFont="1" applyFill="1" applyBorder="1" applyAlignment="1">
      <alignment horizontal="center"/>
    </xf>
    <xf numFmtId="0" fontId="30" fillId="3" borderId="0" xfId="0" applyFont="1" applyFill="1" applyBorder="1" applyAlignment="1">
      <alignment horizontal="left"/>
    </xf>
    <xf numFmtId="0" fontId="34" fillId="3" borderId="0" xfId="0" applyNumberFormat="1" applyFont="1" applyFill="1" applyBorder="1" applyAlignment="1"/>
    <xf numFmtId="0" fontId="30" fillId="3" borderId="0" xfId="0" applyFont="1" applyFill="1" applyBorder="1"/>
    <xf numFmtId="0" fontId="30" fillId="3" borderId="0" xfId="0" applyFont="1" applyFill="1" applyBorder="1" applyAlignment="1">
      <alignment vertical="center"/>
    </xf>
    <xf numFmtId="0" fontId="33" fillId="3" borderId="0" xfId="0" applyFont="1" applyFill="1"/>
    <xf numFmtId="9" fontId="31" fillId="0" borderId="0" xfId="0" applyNumberFormat="1" applyFont="1" applyFill="1" applyBorder="1" applyAlignment="1" applyProtection="1">
      <alignment horizontal="center" wrapText="1"/>
    </xf>
    <xf numFmtId="164" fontId="31" fillId="3" borderId="0" xfId="2" applyNumberFormat="1" applyFont="1" applyFill="1" applyBorder="1" applyAlignment="1" applyProtection="1">
      <alignment wrapText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9" fontId="18" fillId="0" borderId="10" xfId="2" applyNumberFormat="1" applyFont="1" applyBorder="1" applyAlignment="1">
      <alignment horizontal="center" vertical="center" wrapText="1"/>
    </xf>
    <xf numFmtId="169" fontId="18" fillId="0" borderId="5" xfId="2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left" wrapText="1"/>
    </xf>
    <xf numFmtId="0" fontId="18" fillId="0" borderId="5" xfId="0" applyNumberFormat="1" applyFont="1" applyBorder="1" applyAlignment="1">
      <alignment horizontal="left" wrapText="1"/>
    </xf>
    <xf numFmtId="164" fontId="31" fillId="3" borderId="0" xfId="2" applyNumberFormat="1" applyFont="1" applyFill="1" applyBorder="1" applyAlignment="1" applyProtection="1">
      <alignment horizontal="left" wrapText="1"/>
    </xf>
    <xf numFmtId="164" fontId="31" fillId="0" borderId="0" xfId="0" applyNumberFormat="1" applyFont="1" applyFill="1" applyBorder="1" applyAlignment="1" applyProtection="1">
      <alignment horizontal="left" wrapText="1"/>
    </xf>
    <xf numFmtId="164" fontId="31" fillId="0" borderId="0" xfId="0" applyNumberFormat="1" applyFont="1" applyFill="1" applyBorder="1" applyAlignment="1" applyProtection="1">
      <alignment horizontal="center" wrapText="1"/>
    </xf>
    <xf numFmtId="166" fontId="18" fillId="0" borderId="10" xfId="2" applyNumberFormat="1" applyFont="1" applyBorder="1" applyAlignment="1">
      <alignment horizontal="center" vertical="center" wrapText="1"/>
    </xf>
    <xf numFmtId="166" fontId="18" fillId="0" borderId="5" xfId="2" applyNumberFormat="1" applyFont="1" applyBorder="1" applyAlignment="1">
      <alignment horizontal="center" vertical="center" wrapText="1"/>
    </xf>
    <xf numFmtId="165" fontId="18" fillId="0" borderId="10" xfId="2" applyNumberFormat="1" applyFont="1" applyBorder="1" applyAlignment="1">
      <alignment horizontal="center" vertical="center" wrapText="1"/>
    </xf>
    <xf numFmtId="165" fontId="18" fillId="0" borderId="5" xfId="2" applyNumberFormat="1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164" fontId="21" fillId="0" borderId="5" xfId="0" applyNumberFormat="1" applyFont="1" applyBorder="1" applyAlignment="1">
      <alignment horizontal="center" vertical="center" wrapText="1"/>
    </xf>
    <xf numFmtId="170" fontId="18" fillId="0" borderId="10" xfId="2" applyNumberFormat="1" applyFont="1" applyBorder="1" applyAlignment="1">
      <alignment horizontal="center" vertical="center" wrapText="1"/>
    </xf>
    <xf numFmtId="170" fontId="18" fillId="0" borderId="5" xfId="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164" fontId="31" fillId="0" borderId="0" xfId="0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7" xfId="0" applyFont="1" applyBorder="1" applyAlignment="1">
      <alignment horizontal="center" vertical="top" wrapText="1"/>
    </xf>
    <xf numFmtId="0" fontId="3" fillId="0" borderId="58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29" fillId="0" borderId="0" xfId="0" applyFont="1" applyAlignment="1">
      <alignment horizontal="center" vertical="top" wrapText="1"/>
    </xf>
    <xf numFmtId="3" fontId="3" fillId="0" borderId="30" xfId="0" applyNumberFormat="1" applyFont="1" applyBorder="1" applyAlignment="1">
      <alignment horizontal="center" vertical="top" wrapText="1"/>
    </xf>
    <xf numFmtId="3" fontId="3" fillId="0" borderId="31" xfId="0" applyNumberFormat="1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5" xfId="0" applyBorder="1" applyAlignment="1">
      <alignment vertical="top"/>
    </xf>
    <xf numFmtId="0" fontId="32" fillId="0" borderId="28" xfId="0" applyFont="1" applyBorder="1" applyAlignment="1">
      <alignment horizontal="left" wrapText="1"/>
    </xf>
    <xf numFmtId="0" fontId="34" fillId="3" borderId="0" xfId="0" applyFont="1" applyFill="1" applyBorder="1" applyAlignment="1">
      <alignment horizontal="left" vertical="top" wrapText="1"/>
    </xf>
    <xf numFmtId="0" fontId="27" fillId="3" borderId="0" xfId="0" applyFont="1" applyFill="1" applyBorder="1" applyAlignment="1">
      <alignment horizontal="center" vertical="top" wrapText="1"/>
    </xf>
    <xf numFmtId="0" fontId="30" fillId="3" borderId="0" xfId="0" applyFont="1" applyFill="1" applyBorder="1" applyAlignment="1">
      <alignment horizontal="left" vertical="center" wrapText="1"/>
    </xf>
    <xf numFmtId="0" fontId="34" fillId="3" borderId="0" xfId="0" applyNumberFormat="1" applyFont="1" applyFill="1" applyBorder="1" applyAlignment="1">
      <alignment horizontal="left" wrapText="1"/>
    </xf>
    <xf numFmtId="0" fontId="10" fillId="3" borderId="22" xfId="0" applyFont="1" applyFill="1" applyBorder="1" applyAlignment="1">
      <alignment horizontal="left" vertical="top" wrapText="1"/>
    </xf>
    <xf numFmtId="0" fontId="3" fillId="3" borderId="84" xfId="0" applyFont="1" applyFill="1" applyBorder="1" applyAlignment="1">
      <alignment horizontal="center" vertical="top" wrapText="1"/>
    </xf>
    <xf numFmtId="0" fontId="3" fillId="3" borderId="85" xfId="0" applyFont="1" applyFill="1" applyBorder="1" applyAlignment="1">
      <alignment horizontal="center" vertical="top" wrapText="1"/>
    </xf>
    <xf numFmtId="0" fontId="3" fillId="3" borderId="86" xfId="0" applyNumberFormat="1" applyFont="1" applyFill="1" applyBorder="1" applyAlignment="1">
      <alignment horizontal="center" vertical="top"/>
    </xf>
    <xf numFmtId="0" fontId="3" fillId="3" borderId="87" xfId="0" applyNumberFormat="1" applyFont="1" applyFill="1" applyBorder="1" applyAlignment="1">
      <alignment horizontal="center" vertical="top"/>
    </xf>
    <xf numFmtId="0" fontId="19" fillId="3" borderId="84" xfId="0" applyFont="1" applyFill="1" applyBorder="1" applyAlignment="1">
      <alignment horizontal="left" vertical="top" wrapText="1"/>
    </xf>
    <xf numFmtId="0" fontId="19" fillId="3" borderId="85" xfId="0" applyFont="1" applyFill="1" applyBorder="1" applyAlignment="1">
      <alignment horizontal="left" vertical="top" wrapText="1"/>
    </xf>
    <xf numFmtId="0" fontId="17" fillId="0" borderId="0" xfId="0" applyFont="1" applyFill="1" applyAlignment="1" applyProtection="1">
      <alignment horizontal="center" vertical="top" wrapText="1"/>
    </xf>
    <xf numFmtId="0" fontId="17" fillId="0" borderId="28" xfId="0" applyFont="1" applyFill="1" applyBorder="1" applyAlignment="1" applyProtection="1">
      <alignment horizontal="center" vertical="top"/>
    </xf>
    <xf numFmtId="0" fontId="18" fillId="0" borderId="24" xfId="0" applyFont="1" applyFill="1" applyBorder="1" applyAlignment="1" applyProtection="1">
      <alignment horizontal="center" vertical="top"/>
    </xf>
    <xf numFmtId="0" fontId="18" fillId="3" borderId="0" xfId="0" applyFont="1" applyFill="1" applyBorder="1" applyAlignment="1" applyProtection="1">
      <alignment horizontal="center" vertical="top"/>
    </xf>
    <xf numFmtId="164" fontId="18" fillId="3" borderId="51" xfId="0" applyNumberFormat="1" applyFont="1" applyFill="1" applyBorder="1" applyAlignment="1" applyProtection="1">
      <alignment horizontal="center" vertical="top" wrapText="1"/>
    </xf>
    <xf numFmtId="164" fontId="18" fillId="3" borderId="22" xfId="0" applyNumberFormat="1" applyFont="1" applyFill="1" applyBorder="1" applyAlignment="1" applyProtection="1">
      <alignment horizontal="center" vertical="top" wrapText="1"/>
    </xf>
    <xf numFmtId="164" fontId="18" fillId="3" borderId="23" xfId="0" applyNumberFormat="1" applyFont="1" applyFill="1" applyBorder="1" applyAlignment="1" applyProtection="1">
      <alignment horizontal="center" vertical="top" wrapText="1"/>
    </xf>
    <xf numFmtId="164" fontId="18" fillId="3" borderId="33" xfId="0" applyNumberFormat="1" applyFont="1" applyFill="1" applyBorder="1" applyAlignment="1" applyProtection="1">
      <alignment horizontal="center" vertical="top" wrapText="1"/>
    </xf>
    <xf numFmtId="164" fontId="18" fillId="3" borderId="28" xfId="0" applyNumberFormat="1" applyFont="1" applyFill="1" applyBorder="1" applyAlignment="1" applyProtection="1">
      <alignment horizontal="center" vertical="top" wrapText="1"/>
    </xf>
    <xf numFmtId="164" fontId="18" fillId="3" borderId="29" xfId="0" applyNumberFormat="1" applyFont="1" applyFill="1" applyBorder="1" applyAlignment="1" applyProtection="1">
      <alignment horizontal="center" vertical="top" wrapText="1"/>
    </xf>
    <xf numFmtId="164" fontId="18" fillId="3" borderId="4" xfId="0" applyNumberFormat="1" applyFont="1" applyFill="1" applyBorder="1" applyAlignment="1" applyProtection="1">
      <alignment horizontal="center" vertical="top" wrapText="1"/>
    </xf>
    <xf numFmtId="164" fontId="18" fillId="3" borderId="7" xfId="0" applyNumberFormat="1" applyFont="1" applyFill="1" applyBorder="1" applyAlignment="1" applyProtection="1">
      <alignment horizontal="center" vertical="top" wrapText="1"/>
    </xf>
    <xf numFmtId="164" fontId="18" fillId="3" borderId="2" xfId="0" applyNumberFormat="1" applyFont="1" applyFill="1" applyBorder="1" applyAlignment="1" applyProtection="1">
      <alignment horizontal="center" vertical="top" wrapText="1"/>
    </xf>
    <xf numFmtId="0" fontId="35" fillId="3" borderId="7" xfId="0" applyFont="1" applyFill="1" applyBorder="1" applyAlignment="1">
      <alignment horizontal="center" vertical="top" wrapText="1"/>
    </xf>
    <xf numFmtId="0" fontId="35" fillId="3" borderId="2" xfId="0" applyFont="1" applyFill="1" applyBorder="1" applyAlignment="1">
      <alignment horizontal="center" vertical="top" wrapText="1"/>
    </xf>
    <xf numFmtId="164" fontId="18" fillId="3" borderId="4" xfId="0" applyNumberFormat="1" applyFont="1" applyFill="1" applyBorder="1" applyAlignment="1" applyProtection="1">
      <alignment horizontal="center" vertical="top" wrapText="1"/>
    </xf>
    <xf numFmtId="164" fontId="18" fillId="3" borderId="1" xfId="0" applyNumberFormat="1" applyFont="1" applyFill="1" applyBorder="1" applyAlignment="1" applyProtection="1">
      <alignment horizontal="center" vertical="top" wrapText="1"/>
    </xf>
    <xf numFmtId="10" fontId="18" fillId="3" borderId="2" xfId="0" applyNumberFormat="1" applyFont="1" applyFill="1" applyBorder="1" applyAlignment="1" applyProtection="1">
      <alignment horizontal="center" vertical="top" wrapText="1"/>
    </xf>
    <xf numFmtId="164" fontId="18" fillId="3" borderId="0" xfId="0" applyNumberFormat="1" applyFont="1" applyFill="1" applyBorder="1" applyAlignment="1" applyProtection="1">
      <alignment horizontal="center" vertical="top" wrapText="1"/>
    </xf>
    <xf numFmtId="10" fontId="18" fillId="3" borderId="15" xfId="0" applyNumberFormat="1" applyFont="1" applyFill="1" applyBorder="1" applyAlignment="1" applyProtection="1">
      <alignment horizontal="center" vertical="top" wrapText="1"/>
    </xf>
    <xf numFmtId="164" fontId="18" fillId="3" borderId="9" xfId="0" applyNumberFormat="1" applyFont="1" applyFill="1" applyBorder="1" applyAlignment="1" applyProtection="1">
      <alignment horizontal="center" vertical="top" wrapText="1"/>
    </xf>
    <xf numFmtId="164" fontId="17" fillId="0" borderId="21" xfId="0" applyNumberFormat="1" applyFont="1" applyFill="1" applyBorder="1" applyAlignment="1" applyProtection="1">
      <alignment vertical="top" wrapText="1"/>
    </xf>
    <xf numFmtId="164" fontId="17" fillId="0" borderId="22" xfId="0" applyNumberFormat="1" applyFont="1" applyFill="1" applyBorder="1" applyAlignment="1" applyProtection="1">
      <alignment vertical="top" wrapText="1"/>
    </xf>
    <xf numFmtId="164" fontId="17" fillId="0" borderId="96" xfId="0" applyNumberFormat="1" applyFont="1" applyFill="1" applyBorder="1" applyAlignment="1" applyProtection="1">
      <alignment vertical="top" wrapText="1"/>
    </xf>
    <xf numFmtId="168" fontId="17" fillId="0" borderId="90" xfId="2" applyNumberFormat="1" applyFont="1" applyFill="1" applyBorder="1" applyAlignment="1" applyProtection="1">
      <alignment vertical="top" wrapText="1"/>
    </xf>
    <xf numFmtId="171" fontId="18" fillId="0" borderId="91" xfId="2" applyNumberFormat="1" applyFont="1" applyFill="1" applyBorder="1" applyAlignment="1" applyProtection="1">
      <alignment horizontal="center" vertical="top" wrapText="1"/>
    </xf>
    <xf numFmtId="168" fontId="17" fillId="3" borderId="91" xfId="2" applyNumberFormat="1" applyFont="1" applyFill="1" applyBorder="1" applyAlignment="1" applyProtection="1">
      <alignment vertical="top" wrapText="1"/>
    </xf>
    <xf numFmtId="9" fontId="18" fillId="0" borderId="91" xfId="2" applyNumberFormat="1" applyFont="1" applyFill="1" applyBorder="1" applyAlignment="1" applyProtection="1">
      <alignment horizontal="center" vertical="top" wrapText="1"/>
    </xf>
    <xf numFmtId="9" fontId="18" fillId="3" borderId="91" xfId="2" applyNumberFormat="1" applyFont="1" applyFill="1" applyBorder="1" applyAlignment="1" applyProtection="1">
      <alignment horizontal="center" vertical="top" wrapText="1"/>
    </xf>
    <xf numFmtId="10" fontId="17" fillId="3" borderId="90" xfId="2" applyNumberFormat="1" applyFont="1" applyFill="1" applyBorder="1" applyAlignment="1" applyProtection="1">
      <alignment vertical="top" wrapText="1"/>
    </xf>
    <xf numFmtId="10" fontId="17" fillId="3" borderId="94" xfId="2" applyNumberFormat="1" applyFont="1" applyFill="1" applyBorder="1" applyAlignment="1" applyProtection="1">
      <alignment vertical="top" wrapText="1"/>
    </xf>
    <xf numFmtId="0" fontId="18" fillId="3" borderId="95" xfId="0" applyFont="1" applyFill="1" applyBorder="1" applyAlignment="1" applyProtection="1">
      <alignment horizontal="left" vertical="top" wrapText="1"/>
    </xf>
    <xf numFmtId="164" fontId="17" fillId="0" borderId="20" xfId="0" applyNumberFormat="1" applyFont="1" applyFill="1" applyBorder="1" applyAlignment="1" applyProtection="1">
      <alignment vertical="top" wrapText="1"/>
    </xf>
    <xf numFmtId="164" fontId="17" fillId="0" borderId="0" xfId="0" applyNumberFormat="1" applyFont="1" applyFill="1" applyBorder="1" applyAlignment="1" applyProtection="1">
      <alignment vertical="top" wrapText="1"/>
    </xf>
    <xf numFmtId="0" fontId="21" fillId="0" borderId="8" xfId="0" applyFont="1" applyBorder="1" applyAlignment="1">
      <alignment vertical="top" wrapText="1"/>
    </xf>
    <xf numFmtId="168" fontId="18" fillId="0" borderId="3" xfId="2" applyNumberFormat="1" applyFont="1" applyFill="1" applyBorder="1" applyAlignment="1" applyProtection="1">
      <alignment vertical="top" wrapText="1"/>
    </xf>
    <xf numFmtId="171" fontId="18" fillId="0" borderId="9" xfId="2" applyNumberFormat="1" applyFont="1" applyFill="1" applyBorder="1" applyAlignment="1" applyProtection="1">
      <alignment horizontal="center" vertical="top" wrapText="1"/>
    </xf>
    <xf numFmtId="168" fontId="18" fillId="3" borderId="32" xfId="2" applyNumberFormat="1" applyFont="1" applyFill="1" applyBorder="1" applyAlignment="1" applyProtection="1">
      <alignment vertical="top" wrapText="1"/>
    </xf>
    <xf numFmtId="9" fontId="18" fillId="0" borderId="9" xfId="2" applyNumberFormat="1" applyFont="1" applyFill="1" applyBorder="1" applyAlignment="1" applyProtection="1">
      <alignment horizontal="center" vertical="top" wrapText="1"/>
    </xf>
    <xf numFmtId="9" fontId="18" fillId="3" borderId="9" xfId="2" applyNumberFormat="1" applyFont="1" applyFill="1" applyBorder="1" applyAlignment="1" applyProtection="1">
      <alignment horizontal="center" vertical="top" wrapText="1"/>
    </xf>
    <xf numFmtId="168" fontId="18" fillId="3" borderId="5" xfId="2" applyNumberFormat="1" applyFont="1" applyFill="1" applyBorder="1" applyAlignment="1" applyProtection="1">
      <alignment vertical="top" wrapText="1"/>
    </xf>
    <xf numFmtId="0" fontId="18" fillId="3" borderId="13" xfId="0" applyFont="1" applyFill="1" applyBorder="1" applyAlignment="1" applyProtection="1">
      <alignment horizontal="left" vertical="top" wrapText="1"/>
    </xf>
    <xf numFmtId="168" fontId="18" fillId="0" borderId="2" xfId="2" applyNumberFormat="1" applyFont="1" applyFill="1" applyBorder="1" applyAlignment="1" applyProtection="1">
      <alignment vertical="top" wrapText="1"/>
    </xf>
    <xf numFmtId="171" fontId="18" fillId="0" borderId="33" xfId="2" applyNumberFormat="1" applyFont="1" applyFill="1" applyBorder="1" applyAlignment="1" applyProtection="1">
      <alignment horizontal="center" vertical="top" wrapText="1"/>
    </xf>
    <xf numFmtId="168" fontId="18" fillId="3" borderId="4" xfId="2" applyNumberFormat="1" applyFont="1" applyFill="1" applyBorder="1" applyAlignment="1" applyProtection="1">
      <alignment vertical="top" wrapText="1"/>
    </xf>
    <xf numFmtId="9" fontId="18" fillId="0" borderId="33" xfId="2" applyNumberFormat="1" applyFont="1" applyFill="1" applyBorder="1" applyAlignment="1" applyProtection="1">
      <alignment horizontal="center" vertical="top" wrapText="1"/>
    </xf>
    <xf numFmtId="9" fontId="18" fillId="3" borderId="33" xfId="2" applyNumberFormat="1" applyFont="1" applyFill="1" applyBorder="1" applyAlignment="1" applyProtection="1">
      <alignment horizontal="center" vertical="top" wrapText="1"/>
    </xf>
    <xf numFmtId="10" fontId="18" fillId="3" borderId="36" xfId="2" applyNumberFormat="1" applyFont="1" applyFill="1" applyBorder="1" applyAlignment="1" applyProtection="1">
      <alignment vertical="top" wrapText="1"/>
    </xf>
    <xf numFmtId="10" fontId="18" fillId="3" borderId="10" xfId="2" applyNumberFormat="1" applyFont="1" applyFill="1" applyBorder="1" applyAlignment="1" applyProtection="1">
      <alignment vertical="top" wrapText="1"/>
    </xf>
    <xf numFmtId="164" fontId="17" fillId="0" borderId="60" xfId="0" applyNumberFormat="1" applyFont="1" applyFill="1" applyBorder="1" applyAlignment="1" applyProtection="1">
      <alignment vertical="top" wrapText="1"/>
    </xf>
    <xf numFmtId="164" fontId="17" fillId="0" borderId="24" xfId="0" applyNumberFormat="1" applyFont="1" applyFill="1" applyBorder="1" applyAlignment="1" applyProtection="1">
      <alignment vertical="top" wrapText="1"/>
    </xf>
    <xf numFmtId="164" fontId="17" fillId="0" borderId="61" xfId="0" applyNumberFormat="1" applyFont="1" applyFill="1" applyBorder="1" applyAlignment="1" applyProtection="1">
      <alignment vertical="top" wrapText="1"/>
    </xf>
    <xf numFmtId="168" fontId="18" fillId="0" borderId="10" xfId="2" applyNumberFormat="1" applyFont="1" applyFill="1" applyBorder="1" applyAlignment="1" applyProtection="1">
      <alignment vertical="top" wrapText="1"/>
    </xf>
    <xf numFmtId="168" fontId="18" fillId="0" borderId="29" xfId="2" applyNumberFormat="1" applyFont="1" applyFill="1" applyBorder="1" applyAlignment="1" applyProtection="1">
      <alignment vertical="top" wrapText="1"/>
    </xf>
    <xf numFmtId="10" fontId="18" fillId="0" borderId="10" xfId="2" applyNumberFormat="1" applyFont="1" applyFill="1" applyBorder="1" applyAlignment="1" applyProtection="1">
      <alignment vertical="top" wrapText="1"/>
    </xf>
    <xf numFmtId="168" fontId="18" fillId="3" borderId="33" xfId="2" applyNumberFormat="1" applyFont="1" applyFill="1" applyBorder="1" applyAlignment="1" applyProtection="1">
      <alignment vertical="top" wrapText="1"/>
    </xf>
    <xf numFmtId="168" fontId="18" fillId="3" borderId="10" xfId="2" applyNumberFormat="1" applyFont="1" applyFill="1" applyBorder="1" applyAlignment="1" applyProtection="1">
      <alignment vertical="top" wrapText="1"/>
    </xf>
    <xf numFmtId="168" fontId="18" fillId="3" borderId="28" xfId="2" applyNumberFormat="1" applyFont="1" applyFill="1" applyBorder="1" applyAlignment="1" applyProtection="1">
      <alignment vertical="top" wrapText="1"/>
    </xf>
    <xf numFmtId="168" fontId="18" fillId="3" borderId="29" xfId="2" applyNumberFormat="1" applyFont="1" applyFill="1" applyBorder="1" applyAlignment="1" applyProtection="1">
      <alignment vertical="top" wrapText="1"/>
    </xf>
    <xf numFmtId="10" fontId="18" fillId="3" borderId="54" xfId="2" applyNumberFormat="1" applyFont="1" applyFill="1" applyBorder="1" applyAlignment="1" applyProtection="1">
      <alignment vertical="top" wrapText="1"/>
    </xf>
    <xf numFmtId="168" fontId="18" fillId="3" borderId="53" xfId="2" applyNumberFormat="1" applyFont="1" applyFill="1" applyBorder="1" applyAlignment="1" applyProtection="1">
      <alignment vertical="top" wrapText="1"/>
    </xf>
    <xf numFmtId="0" fontId="18" fillId="3" borderId="63" xfId="0" applyFont="1" applyFill="1" applyBorder="1" applyAlignment="1" applyProtection="1">
      <alignment horizontal="left" vertical="top" wrapText="1"/>
    </xf>
    <xf numFmtId="0" fontId="18" fillId="0" borderId="21" xfId="0" applyFont="1" applyFill="1" applyBorder="1" applyAlignment="1" applyProtection="1">
      <alignment vertical="top" wrapText="1"/>
    </xf>
    <xf numFmtId="0" fontId="18" fillId="3" borderId="95" xfId="0" applyFont="1" applyFill="1" applyBorder="1" applyAlignment="1" applyProtection="1">
      <alignment horizontal="center" vertical="top"/>
    </xf>
    <xf numFmtId="0" fontId="21" fillId="0" borderId="10" xfId="0" applyFont="1" applyFill="1" applyBorder="1" applyAlignment="1">
      <alignment vertical="top" wrapText="1"/>
    </xf>
    <xf numFmtId="168" fontId="18" fillId="0" borderId="5" xfId="2" applyNumberFormat="1" applyFont="1" applyFill="1" applyBorder="1" applyAlignment="1" applyProtection="1">
      <alignment vertical="top" wrapText="1"/>
    </xf>
    <xf numFmtId="168" fontId="18" fillId="3" borderId="3" xfId="2" applyNumberFormat="1" applyFont="1" applyFill="1" applyBorder="1" applyAlignment="1" applyProtection="1">
      <alignment vertical="top" wrapText="1"/>
    </xf>
    <xf numFmtId="168" fontId="18" fillId="3" borderId="97" xfId="2" applyNumberFormat="1" applyFont="1" applyFill="1" applyBorder="1" applyAlignment="1" applyProtection="1">
      <alignment vertical="top" wrapText="1"/>
    </xf>
    <xf numFmtId="168" fontId="18" fillId="3" borderId="98" xfId="2" applyNumberFormat="1" applyFont="1" applyFill="1" applyBorder="1" applyAlignment="1" applyProtection="1">
      <alignment vertical="top" wrapText="1"/>
    </xf>
    <xf numFmtId="168" fontId="18" fillId="3" borderId="99" xfId="2" applyNumberFormat="1" applyFont="1" applyFill="1" applyBorder="1" applyAlignment="1" applyProtection="1">
      <alignment vertical="top" wrapText="1"/>
    </xf>
    <xf numFmtId="0" fontId="18" fillId="3" borderId="13" xfId="0" applyFont="1" applyFill="1" applyBorder="1" applyAlignment="1" applyProtection="1">
      <alignment horizontal="center" vertical="top"/>
    </xf>
    <xf numFmtId="0" fontId="21" fillId="0" borderId="1" xfId="0" applyFont="1" applyFill="1" applyBorder="1" applyAlignment="1">
      <alignment vertical="top" wrapText="1"/>
    </xf>
    <xf numFmtId="10" fontId="18" fillId="0" borderId="1" xfId="2" applyNumberFormat="1" applyFont="1" applyFill="1" applyBorder="1" applyAlignment="1" applyProtection="1">
      <alignment vertical="top" wrapText="1"/>
    </xf>
    <xf numFmtId="168" fontId="18" fillId="3" borderId="39" xfId="2" applyNumberFormat="1" applyFont="1" applyFill="1" applyBorder="1" applyAlignment="1" applyProtection="1">
      <alignment vertical="top" wrapText="1"/>
    </xf>
    <xf numFmtId="168" fontId="18" fillId="3" borderId="36" xfId="2" applyNumberFormat="1" applyFont="1" applyFill="1" applyBorder="1" applyAlignment="1" applyProtection="1">
      <alignment vertical="top" wrapText="1"/>
    </xf>
    <xf numFmtId="168" fontId="18" fillId="3" borderId="40" xfId="2" applyNumberFormat="1" applyFont="1" applyFill="1" applyBorder="1" applyAlignment="1" applyProtection="1">
      <alignment vertical="top" wrapText="1"/>
    </xf>
    <xf numFmtId="10" fontId="18" fillId="3" borderId="48" xfId="2" applyNumberFormat="1" applyFont="1" applyFill="1" applyBorder="1" applyAlignment="1" applyProtection="1">
      <alignment vertical="top" wrapText="1"/>
    </xf>
    <xf numFmtId="168" fontId="18" fillId="3" borderId="43" xfId="2" applyNumberFormat="1" applyFont="1" applyFill="1" applyBorder="1" applyAlignment="1" applyProtection="1">
      <alignment vertical="top" wrapText="1"/>
    </xf>
    <xf numFmtId="168" fontId="18" fillId="3" borderId="38" xfId="2" applyNumberFormat="1" applyFont="1" applyFill="1" applyBorder="1" applyAlignment="1" applyProtection="1">
      <alignment vertical="top" wrapText="1"/>
    </xf>
    <xf numFmtId="168" fontId="18" fillId="3" borderId="35" xfId="2" applyNumberFormat="1" applyFont="1" applyFill="1" applyBorder="1" applyAlignment="1" applyProtection="1">
      <alignment vertical="top" wrapText="1"/>
    </xf>
    <xf numFmtId="0" fontId="21" fillId="0" borderId="57" xfId="0" applyFont="1" applyFill="1" applyBorder="1" applyAlignment="1">
      <alignment vertical="top"/>
    </xf>
    <xf numFmtId="0" fontId="21" fillId="0" borderId="58" xfId="0" applyFont="1" applyFill="1" applyBorder="1" applyAlignment="1">
      <alignment vertical="top"/>
    </xf>
    <xf numFmtId="0" fontId="21" fillId="0" borderId="89" xfId="0" applyFont="1" applyFill="1" applyBorder="1" applyAlignment="1">
      <alignment vertical="top"/>
    </xf>
    <xf numFmtId="168" fontId="18" fillId="0" borderId="89" xfId="2" applyNumberFormat="1" applyFont="1" applyFill="1" applyBorder="1" applyAlignment="1" applyProtection="1">
      <alignment vertical="top" wrapText="1"/>
    </xf>
    <xf numFmtId="168" fontId="18" fillId="0" borderId="90" xfId="2" applyNumberFormat="1" applyFont="1" applyFill="1" applyBorder="1" applyAlignment="1" applyProtection="1">
      <alignment vertical="top" wrapText="1"/>
    </xf>
    <xf numFmtId="10" fontId="18" fillId="0" borderId="90" xfId="2" applyNumberFormat="1" applyFont="1" applyFill="1" applyBorder="1" applyAlignment="1" applyProtection="1">
      <alignment vertical="top" wrapText="1"/>
    </xf>
    <xf numFmtId="168" fontId="18" fillId="3" borderId="91" xfId="2" applyNumberFormat="1" applyFont="1" applyFill="1" applyBorder="1" applyAlignment="1" applyProtection="1">
      <alignment vertical="top" wrapText="1"/>
    </xf>
    <xf numFmtId="168" fontId="18" fillId="3" borderId="90" xfId="2" applyNumberFormat="1" applyFont="1" applyFill="1" applyBorder="1" applyAlignment="1" applyProtection="1">
      <alignment vertical="top" wrapText="1"/>
    </xf>
    <xf numFmtId="10" fontId="18" fillId="3" borderId="90" xfId="2" applyNumberFormat="1" applyFont="1" applyFill="1" applyBorder="1" applyAlignment="1" applyProtection="1">
      <alignment vertical="top" wrapText="1"/>
    </xf>
    <xf numFmtId="168" fontId="18" fillId="3" borderId="89" xfId="2" applyNumberFormat="1" applyFont="1" applyFill="1" applyBorder="1" applyAlignment="1" applyProtection="1">
      <alignment vertical="top" wrapText="1"/>
    </xf>
    <xf numFmtId="10" fontId="18" fillId="3" borderId="92" xfId="2" applyNumberFormat="1" applyFont="1" applyFill="1" applyBorder="1" applyAlignment="1" applyProtection="1">
      <alignment vertical="top" wrapText="1"/>
    </xf>
    <xf numFmtId="168" fontId="18" fillId="3" borderId="93" xfId="2" applyNumberFormat="1" applyFont="1" applyFill="1" applyBorder="1" applyAlignment="1" applyProtection="1">
      <alignment vertical="top" wrapText="1"/>
    </xf>
    <xf numFmtId="168" fontId="18" fillId="3" borderId="58" xfId="2" applyNumberFormat="1" applyFont="1" applyFill="1" applyBorder="1" applyAlignment="1" applyProtection="1">
      <alignment vertical="top" wrapText="1"/>
    </xf>
    <xf numFmtId="0" fontId="18" fillId="0" borderId="20" xfId="0" applyFont="1" applyFill="1" applyBorder="1" applyAlignment="1" applyProtection="1">
      <alignment vertical="top" wrapText="1"/>
    </xf>
    <xf numFmtId="0" fontId="18" fillId="0" borderId="0" xfId="0" applyFont="1" applyFill="1" applyBorder="1" applyAlignment="1" applyProtection="1">
      <alignment vertical="top" wrapText="1"/>
    </xf>
    <xf numFmtId="0" fontId="18" fillId="0" borderId="15" xfId="0" applyFont="1" applyFill="1" applyBorder="1" applyAlignment="1" applyProtection="1">
      <alignment vertical="top" wrapText="1"/>
    </xf>
    <xf numFmtId="0" fontId="17" fillId="0" borderId="8" xfId="0" applyFont="1" applyFill="1" applyBorder="1" applyAlignment="1" applyProtection="1">
      <alignment vertical="top" wrapText="1"/>
    </xf>
    <xf numFmtId="168" fontId="17" fillId="0" borderId="5" xfId="2" applyNumberFormat="1" applyFont="1" applyFill="1" applyBorder="1" applyAlignment="1" applyProtection="1">
      <alignment vertical="top" wrapText="1"/>
    </xf>
    <xf numFmtId="10" fontId="18" fillId="0" borderId="5" xfId="2" applyNumberFormat="1" applyFont="1" applyFill="1" applyBorder="1" applyAlignment="1" applyProtection="1">
      <alignment vertical="top" wrapText="1"/>
    </xf>
    <xf numFmtId="168" fontId="18" fillId="3" borderId="9" xfId="2" applyNumberFormat="1" applyFont="1" applyFill="1" applyBorder="1" applyAlignment="1" applyProtection="1">
      <alignment vertical="top" wrapText="1"/>
    </xf>
    <xf numFmtId="168" fontId="18" fillId="3" borderId="8" xfId="2" applyNumberFormat="1" applyFont="1" applyFill="1" applyBorder="1" applyAlignment="1" applyProtection="1">
      <alignment vertical="top" wrapText="1"/>
    </xf>
    <xf numFmtId="10" fontId="18" fillId="3" borderId="8" xfId="2" applyNumberFormat="1" applyFont="1" applyFill="1" applyBorder="1" applyAlignment="1" applyProtection="1">
      <alignment vertical="top" wrapText="1"/>
    </xf>
    <xf numFmtId="168" fontId="18" fillId="3" borderId="15" xfId="2" applyNumberFormat="1" applyFont="1" applyFill="1" applyBorder="1" applyAlignment="1" applyProtection="1">
      <alignment vertical="top" wrapText="1"/>
    </xf>
    <xf numFmtId="10" fontId="18" fillId="3" borderId="67" xfId="2" applyNumberFormat="1" applyFont="1" applyFill="1" applyBorder="1" applyAlignment="1" applyProtection="1">
      <alignment vertical="top" wrapText="1"/>
    </xf>
    <xf numFmtId="168" fontId="18" fillId="3" borderId="68" xfId="2" applyNumberFormat="1" applyFont="1" applyFill="1" applyBorder="1" applyAlignment="1" applyProtection="1">
      <alignment vertical="top" wrapText="1"/>
    </xf>
    <xf numFmtId="168" fontId="18" fillId="3" borderId="0" xfId="2" applyNumberFormat="1" applyFont="1" applyFill="1" applyBorder="1" applyAlignment="1" applyProtection="1">
      <alignment vertical="top" wrapText="1"/>
    </xf>
    <xf numFmtId="0" fontId="18" fillId="0" borderId="60" xfId="0" applyFont="1" applyFill="1" applyBorder="1" applyAlignment="1" applyProtection="1">
      <alignment vertical="top" wrapText="1"/>
    </xf>
    <xf numFmtId="0" fontId="18" fillId="0" borderId="24" xfId="0" applyFont="1" applyFill="1" applyBorder="1" applyAlignment="1" applyProtection="1">
      <alignment vertical="top" wrapText="1"/>
    </xf>
    <xf numFmtId="0" fontId="18" fillId="0" borderId="61" xfId="0" applyFont="1" applyFill="1" applyBorder="1" applyAlignment="1" applyProtection="1">
      <alignment vertical="top" wrapText="1"/>
    </xf>
    <xf numFmtId="168" fontId="18" fillId="0" borderId="14" xfId="2" applyNumberFormat="1" applyFont="1" applyFill="1" applyBorder="1" applyAlignment="1" applyProtection="1">
      <alignment vertical="top" wrapText="1"/>
    </xf>
    <xf numFmtId="168" fontId="18" fillId="0" borderId="26" xfId="2" applyNumberFormat="1" applyFont="1" applyFill="1" applyBorder="1" applyAlignment="1" applyProtection="1">
      <alignment vertical="top" wrapText="1"/>
    </xf>
    <xf numFmtId="168" fontId="18" fillId="3" borderId="34" xfId="2" applyNumberFormat="1" applyFont="1" applyFill="1" applyBorder="1" applyAlignment="1" applyProtection="1">
      <alignment vertical="top" wrapText="1"/>
    </xf>
    <xf numFmtId="168" fontId="18" fillId="3" borderId="14" xfId="2" applyNumberFormat="1" applyFont="1" applyFill="1" applyBorder="1" applyAlignment="1" applyProtection="1">
      <alignment vertical="top" wrapText="1"/>
    </xf>
    <xf numFmtId="10" fontId="18" fillId="3" borderId="14" xfId="2" applyNumberFormat="1" applyFont="1" applyFill="1" applyBorder="1" applyAlignment="1" applyProtection="1">
      <alignment vertical="top" wrapText="1"/>
    </xf>
    <xf numFmtId="168" fontId="18" fillId="3" borderId="26" xfId="2" applyNumberFormat="1" applyFont="1" applyFill="1" applyBorder="1" applyAlignment="1" applyProtection="1">
      <alignment vertical="top" wrapText="1"/>
    </xf>
    <xf numFmtId="10" fontId="18" fillId="3" borderId="65" xfId="2" applyNumberFormat="1" applyFont="1" applyFill="1" applyBorder="1" applyAlignment="1" applyProtection="1">
      <alignment vertical="top" wrapText="1"/>
    </xf>
    <xf numFmtId="168" fontId="18" fillId="3" borderId="66" xfId="2" applyNumberFormat="1" applyFont="1" applyFill="1" applyBorder="1" applyAlignment="1" applyProtection="1">
      <alignment vertical="top" wrapText="1"/>
    </xf>
    <xf numFmtId="168" fontId="18" fillId="3" borderId="62" xfId="2" applyNumberFormat="1" applyFont="1" applyFill="1" applyBorder="1" applyAlignment="1" applyProtection="1">
      <alignment vertical="top" wrapText="1"/>
    </xf>
    <xf numFmtId="0" fontId="35" fillId="0" borderId="22" xfId="0" applyFont="1" applyFill="1" applyBorder="1" applyAlignment="1">
      <alignment vertical="top" wrapText="1"/>
    </xf>
    <xf numFmtId="0" fontId="35" fillId="0" borderId="23" xfId="0" applyFont="1" applyFill="1" applyBorder="1" applyAlignment="1">
      <alignment vertical="top" wrapText="1"/>
    </xf>
    <xf numFmtId="0" fontId="17" fillId="0" borderId="46" xfId="0" applyFont="1" applyFill="1" applyBorder="1" applyAlignment="1" applyProtection="1">
      <alignment vertical="top" wrapText="1"/>
    </xf>
    <xf numFmtId="168" fontId="17" fillId="0" borderId="11" xfId="2" applyNumberFormat="1" applyFont="1" applyFill="1" applyBorder="1" applyAlignment="1" applyProtection="1">
      <alignment vertical="top" wrapText="1"/>
    </xf>
    <xf numFmtId="168" fontId="18" fillId="3" borderId="51" xfId="2" applyNumberFormat="1" applyFont="1" applyFill="1" applyBorder="1" applyAlignment="1" applyProtection="1">
      <alignment vertical="top" wrapText="1"/>
    </xf>
    <xf numFmtId="168" fontId="18" fillId="3" borderId="46" xfId="2" applyNumberFormat="1" applyFont="1" applyFill="1" applyBorder="1" applyAlignment="1" applyProtection="1">
      <alignment vertical="top" wrapText="1"/>
    </xf>
    <xf numFmtId="10" fontId="18" fillId="3" borderId="46" xfId="2" applyNumberFormat="1" applyFont="1" applyFill="1" applyBorder="1" applyAlignment="1" applyProtection="1">
      <alignment vertical="top" wrapText="1"/>
    </xf>
    <xf numFmtId="168" fontId="18" fillId="3" borderId="23" xfId="2" applyNumberFormat="1" applyFont="1" applyFill="1" applyBorder="1" applyAlignment="1" applyProtection="1">
      <alignment vertical="top" wrapText="1"/>
    </xf>
    <xf numFmtId="10" fontId="18" fillId="3" borderId="72" xfId="2" applyNumberFormat="1" applyFont="1" applyFill="1" applyBorder="1" applyAlignment="1" applyProtection="1">
      <alignment vertical="top" wrapText="1"/>
    </xf>
    <xf numFmtId="168" fontId="18" fillId="3" borderId="73" xfId="2" applyNumberFormat="1" applyFont="1" applyFill="1" applyBorder="1" applyAlignment="1" applyProtection="1">
      <alignment vertical="top" wrapText="1"/>
    </xf>
    <xf numFmtId="168" fontId="18" fillId="3" borderId="22" xfId="2" applyNumberFormat="1" applyFont="1" applyFill="1" applyBorder="1" applyAlignment="1" applyProtection="1">
      <alignment vertical="top" wrapText="1"/>
    </xf>
    <xf numFmtId="0" fontId="35" fillId="0" borderId="20" xfId="0" applyFont="1" applyFill="1" applyBorder="1" applyAlignment="1">
      <alignment vertical="top" wrapText="1"/>
    </xf>
    <xf numFmtId="0" fontId="35" fillId="0" borderId="0" xfId="0" applyFont="1" applyFill="1" applyBorder="1" applyAlignment="1">
      <alignment vertical="top" wrapText="1"/>
    </xf>
    <xf numFmtId="0" fontId="35" fillId="0" borderId="15" xfId="0" applyFont="1" applyFill="1" applyBorder="1" applyAlignment="1">
      <alignment vertical="top" wrapText="1"/>
    </xf>
    <xf numFmtId="0" fontId="35" fillId="0" borderId="60" xfId="0" applyFont="1" applyFill="1" applyBorder="1" applyAlignment="1">
      <alignment vertical="top" wrapText="1"/>
    </xf>
    <xf numFmtId="0" fontId="35" fillId="0" borderId="24" xfId="0" applyFont="1" applyFill="1" applyBorder="1" applyAlignment="1">
      <alignment vertical="top" wrapText="1"/>
    </xf>
    <xf numFmtId="0" fontId="35" fillId="0" borderId="61" xfId="0" applyFont="1" applyFill="1" applyBorder="1" applyAlignment="1">
      <alignment vertical="top" wrapText="1"/>
    </xf>
    <xf numFmtId="10" fontId="17" fillId="0" borderId="1" xfId="2" applyNumberFormat="1" applyFont="1" applyFill="1" applyBorder="1" applyAlignment="1" applyProtection="1">
      <alignment vertical="top" wrapText="1"/>
    </xf>
    <xf numFmtId="168" fontId="17" fillId="3" borderId="16" xfId="2" applyNumberFormat="1" applyFont="1" applyFill="1" applyBorder="1" applyAlignment="1" applyProtection="1">
      <alignment vertical="top" wrapText="1"/>
    </xf>
    <xf numFmtId="168" fontId="17" fillId="3" borderId="11" xfId="2" applyNumberFormat="1" applyFont="1" applyFill="1" applyBorder="1" applyAlignment="1" applyProtection="1">
      <alignment vertical="top" wrapText="1"/>
    </xf>
    <xf numFmtId="10" fontId="17" fillId="3" borderId="11" xfId="2" applyNumberFormat="1" applyFont="1" applyFill="1" applyBorder="1" applyAlignment="1" applyProtection="1">
      <alignment vertical="top" wrapText="1"/>
    </xf>
    <xf numFmtId="168" fontId="17" fillId="3" borderId="69" xfId="2" applyNumberFormat="1" applyFont="1" applyFill="1" applyBorder="1" applyAlignment="1" applyProtection="1">
      <alignment vertical="top" wrapText="1"/>
    </xf>
    <xf numFmtId="10" fontId="17" fillId="3" borderId="55" xfId="2" applyNumberFormat="1" applyFont="1" applyFill="1" applyBorder="1" applyAlignment="1" applyProtection="1">
      <alignment vertical="top" wrapText="1"/>
    </xf>
    <xf numFmtId="168" fontId="17" fillId="3" borderId="70" xfId="2" applyNumberFormat="1" applyFont="1" applyFill="1" applyBorder="1" applyAlignment="1" applyProtection="1">
      <alignment vertical="top" wrapText="1"/>
    </xf>
    <xf numFmtId="168" fontId="18" fillId="0" borderId="1" xfId="2" applyNumberFormat="1" applyFont="1" applyFill="1" applyBorder="1" applyAlignment="1" applyProtection="1">
      <alignment vertical="top" wrapText="1"/>
    </xf>
    <xf numFmtId="168" fontId="18" fillId="3" borderId="1" xfId="2" applyNumberFormat="1" applyFont="1" applyFill="1" applyBorder="1" applyAlignment="1" applyProtection="1">
      <alignment vertical="top" wrapText="1"/>
    </xf>
    <xf numFmtId="168" fontId="18" fillId="3" borderId="2" xfId="2" applyNumberFormat="1" applyFont="1" applyFill="1" applyBorder="1" applyAlignment="1" applyProtection="1">
      <alignment vertical="top" wrapText="1"/>
    </xf>
    <xf numFmtId="168" fontId="18" fillId="3" borderId="47" xfId="2" applyNumberFormat="1" applyFont="1" applyFill="1" applyBorder="1" applyAlignment="1" applyProtection="1">
      <alignment vertical="top" wrapText="1"/>
    </xf>
    <xf numFmtId="168" fontId="18" fillId="3" borderId="42" xfId="2" applyNumberFormat="1" applyFont="1" applyFill="1" applyBorder="1" applyAlignment="1" applyProtection="1">
      <alignment vertical="top" wrapText="1"/>
    </xf>
    <xf numFmtId="168" fontId="18" fillId="3" borderId="7" xfId="2" applyNumberFormat="1" applyFont="1" applyFill="1" applyBorder="1" applyAlignment="1" applyProtection="1">
      <alignment vertical="top" wrapText="1"/>
    </xf>
    <xf numFmtId="168" fontId="18" fillId="3" borderId="44" xfId="2" applyNumberFormat="1" applyFont="1" applyFill="1" applyBorder="1" applyAlignment="1" applyProtection="1">
      <alignment vertical="top" wrapText="1"/>
    </xf>
    <xf numFmtId="0" fontId="21" fillId="0" borderId="8" xfId="0" applyFont="1" applyFill="1" applyBorder="1" applyAlignment="1">
      <alignment vertical="top" wrapText="1"/>
    </xf>
    <xf numFmtId="168" fontId="18" fillId="3" borderId="52" xfId="2" applyNumberFormat="1" applyFont="1" applyFill="1" applyBorder="1" applyAlignment="1" applyProtection="1">
      <alignment vertical="top" wrapText="1"/>
    </xf>
    <xf numFmtId="168" fontId="18" fillId="3" borderId="74" xfId="2" applyNumberFormat="1" applyFont="1" applyFill="1" applyBorder="1" applyAlignment="1" applyProtection="1">
      <alignment vertical="top" wrapText="1"/>
    </xf>
    <xf numFmtId="0" fontId="18" fillId="0" borderId="22" xfId="0" applyFont="1" applyFill="1" applyBorder="1" applyAlignment="1" applyProtection="1">
      <alignment vertical="top" wrapText="1"/>
    </xf>
    <xf numFmtId="0" fontId="18" fillId="0" borderId="23" xfId="0" applyFont="1" applyFill="1" applyBorder="1" applyAlignment="1" applyProtection="1">
      <alignment vertical="top" wrapText="1"/>
    </xf>
    <xf numFmtId="10" fontId="17" fillId="0" borderId="32" xfId="2" applyNumberFormat="1" applyFont="1" applyFill="1" applyBorder="1" applyAlignment="1" applyProtection="1">
      <alignment vertical="top" wrapText="1"/>
    </xf>
    <xf numFmtId="168" fontId="17" fillId="3" borderId="16" xfId="2" applyNumberFormat="1" applyFont="1" applyFill="1" applyBorder="1" applyAlignment="1" applyProtection="1">
      <alignment horizontal="center" vertical="top" wrapText="1"/>
    </xf>
    <xf numFmtId="168" fontId="17" fillId="3" borderId="11" xfId="2" applyNumberFormat="1" applyFont="1" applyFill="1" applyBorder="1" applyAlignment="1" applyProtection="1">
      <alignment horizontal="center" vertical="top" wrapText="1"/>
    </xf>
    <xf numFmtId="0" fontId="35" fillId="3" borderId="12" xfId="0" applyFont="1" applyFill="1" applyBorder="1" applyAlignment="1">
      <alignment horizontal="center" vertical="top"/>
    </xf>
    <xf numFmtId="168" fontId="18" fillId="0" borderId="4" xfId="2" applyNumberFormat="1" applyFont="1" applyFill="1" applyBorder="1" applyAlignment="1" applyProtection="1">
      <alignment vertical="top" wrapText="1"/>
    </xf>
    <xf numFmtId="168" fontId="17" fillId="3" borderId="4" xfId="2" applyNumberFormat="1" applyFont="1" applyFill="1" applyBorder="1" applyAlignment="1" applyProtection="1">
      <alignment horizontal="center" vertical="top" wrapText="1"/>
    </xf>
    <xf numFmtId="168" fontId="17" fillId="3" borderId="1" xfId="2" applyNumberFormat="1" applyFont="1" applyFill="1" applyBorder="1" applyAlignment="1" applyProtection="1">
      <alignment horizontal="center" vertical="top" wrapText="1"/>
    </xf>
    <xf numFmtId="0" fontId="35" fillId="3" borderId="13" xfId="0" applyFont="1" applyFill="1" applyBorder="1" applyAlignment="1">
      <alignment horizontal="center" vertical="top"/>
    </xf>
    <xf numFmtId="10" fontId="18" fillId="0" borderId="33" xfId="2" applyNumberFormat="1" applyFont="1" applyFill="1" applyBorder="1" applyAlignment="1" applyProtection="1">
      <alignment vertical="top" wrapText="1"/>
    </xf>
    <xf numFmtId="10" fontId="18" fillId="0" borderId="34" xfId="2" applyNumberFormat="1" applyFont="1" applyFill="1" applyBorder="1" applyAlignment="1" applyProtection="1">
      <alignment vertical="top" wrapText="1"/>
    </xf>
    <xf numFmtId="168" fontId="17" fillId="3" borderId="34" xfId="2" applyNumberFormat="1" applyFont="1" applyFill="1" applyBorder="1" applyAlignment="1" applyProtection="1">
      <alignment horizontal="center" vertical="top" wrapText="1"/>
    </xf>
    <xf numFmtId="168" fontId="17" fillId="3" borderId="14" xfId="2" applyNumberFormat="1" applyFont="1" applyFill="1" applyBorder="1" applyAlignment="1" applyProtection="1">
      <alignment horizontal="center" vertical="top" wrapText="1"/>
    </xf>
    <xf numFmtId="0" fontId="35" fillId="3" borderId="63" xfId="0" applyFont="1" applyFill="1" applyBorder="1" applyAlignment="1">
      <alignment horizontal="center" vertical="top"/>
    </xf>
    <xf numFmtId="49" fontId="18" fillId="0" borderId="30" xfId="0" applyNumberFormat="1" applyFont="1" applyFill="1" applyBorder="1" applyAlignment="1" applyProtection="1">
      <alignment vertical="top" wrapText="1"/>
    </xf>
    <xf numFmtId="164" fontId="18" fillId="0" borderId="46" xfId="0" applyNumberFormat="1" applyFont="1" applyFill="1" applyBorder="1" applyAlignment="1" applyProtection="1">
      <alignment vertical="top" wrapText="1"/>
    </xf>
    <xf numFmtId="9" fontId="18" fillId="3" borderId="76" xfId="2" applyNumberFormat="1" applyFont="1" applyFill="1" applyBorder="1" applyAlignment="1" applyProtection="1">
      <alignment horizontal="center" vertical="top" wrapText="1"/>
    </xf>
    <xf numFmtId="10" fontId="17" fillId="3" borderId="69" xfId="2" applyNumberFormat="1" applyFont="1" applyFill="1" applyBorder="1" applyAlignment="1" applyProtection="1">
      <alignment vertical="top" wrapText="1"/>
    </xf>
    <xf numFmtId="10" fontId="17" fillId="3" borderId="77" xfId="2" applyNumberFormat="1" applyFont="1" applyFill="1" applyBorder="1" applyAlignment="1" applyProtection="1">
      <alignment vertical="top" wrapText="1"/>
    </xf>
    <xf numFmtId="0" fontId="18" fillId="3" borderId="12" xfId="0" applyFont="1" applyFill="1" applyBorder="1" applyAlignment="1" applyProtection="1">
      <alignment vertical="top" wrapText="1"/>
    </xf>
    <xf numFmtId="49" fontId="18" fillId="0" borderId="27" xfId="0" applyNumberFormat="1" applyFont="1" applyFill="1" applyBorder="1" applyAlignment="1" applyProtection="1">
      <alignment vertical="top" wrapText="1"/>
    </xf>
    <xf numFmtId="164" fontId="18" fillId="0" borderId="8" xfId="0" applyNumberFormat="1" applyFont="1" applyFill="1" applyBorder="1" applyAlignment="1" applyProtection="1">
      <alignment vertical="top" wrapText="1"/>
    </xf>
    <xf numFmtId="10" fontId="18" fillId="0" borderId="4" xfId="2" applyNumberFormat="1" applyFont="1" applyFill="1" applyBorder="1" applyAlignment="1" applyProtection="1">
      <alignment vertical="top" wrapText="1"/>
    </xf>
    <xf numFmtId="10" fontId="18" fillId="3" borderId="1" xfId="2" applyNumberFormat="1" applyFont="1" applyFill="1" applyBorder="1" applyAlignment="1" applyProtection="1">
      <alignment vertical="top" wrapText="1"/>
    </xf>
    <xf numFmtId="10" fontId="18" fillId="3" borderId="2" xfId="2" applyNumberFormat="1" applyFont="1" applyFill="1" applyBorder="1" applyAlignment="1" applyProtection="1">
      <alignment vertical="top" wrapText="1"/>
    </xf>
    <xf numFmtId="168" fontId="18" fillId="3" borderId="1" xfId="2" applyNumberFormat="1" applyFont="1" applyFill="1" applyBorder="1" applyAlignment="1" applyProtection="1">
      <alignment horizontal="center" vertical="top" wrapText="1"/>
    </xf>
    <xf numFmtId="10" fontId="18" fillId="3" borderId="2" xfId="2" applyNumberFormat="1" applyFont="1" applyFill="1" applyBorder="1" applyAlignment="1" applyProtection="1">
      <alignment horizontal="center" vertical="top" wrapText="1"/>
    </xf>
    <xf numFmtId="168" fontId="18" fillId="3" borderId="50" xfId="2" applyNumberFormat="1" applyFont="1" applyFill="1" applyBorder="1" applyAlignment="1" applyProtection="1">
      <alignment vertical="top" wrapText="1"/>
    </xf>
    <xf numFmtId="10" fontId="18" fillId="3" borderId="7" xfId="2" applyNumberFormat="1" applyFont="1" applyFill="1" applyBorder="1" applyAlignment="1" applyProtection="1">
      <alignment vertical="top" wrapText="1"/>
    </xf>
    <xf numFmtId="0" fontId="18" fillId="3" borderId="13" xfId="0" applyFont="1" applyFill="1" applyBorder="1" applyAlignment="1" applyProtection="1">
      <alignment vertical="top" wrapText="1"/>
    </xf>
    <xf numFmtId="9" fontId="18" fillId="3" borderId="36" xfId="2" applyNumberFormat="1" applyFont="1" applyFill="1" applyBorder="1" applyAlignment="1" applyProtection="1">
      <alignment horizontal="center" vertical="top" wrapText="1"/>
    </xf>
    <xf numFmtId="4" fontId="18" fillId="3" borderId="36" xfId="2" applyNumberFormat="1" applyFont="1" applyFill="1" applyBorder="1" applyAlignment="1" applyProtection="1">
      <alignment horizontal="center" vertical="top" wrapText="1"/>
    </xf>
    <xf numFmtId="168" fontId="18" fillId="3" borderId="36" xfId="2" applyNumberFormat="1" applyFont="1" applyFill="1" applyBorder="1" applyAlignment="1" applyProtection="1">
      <alignment horizontal="center" vertical="top" wrapText="1"/>
    </xf>
    <xf numFmtId="165" fontId="18" fillId="3" borderId="40" xfId="2" applyNumberFormat="1" applyFont="1" applyFill="1" applyBorder="1" applyAlignment="1" applyProtection="1">
      <alignment horizontal="center" vertical="top" wrapText="1"/>
    </xf>
    <xf numFmtId="10" fontId="18" fillId="3" borderId="40" xfId="2" applyNumberFormat="1" applyFont="1" applyFill="1" applyBorder="1" applyAlignment="1" applyProtection="1">
      <alignment vertical="top" wrapText="1"/>
    </xf>
    <xf numFmtId="10" fontId="18" fillId="3" borderId="45" xfId="2" applyNumberFormat="1" applyFont="1" applyFill="1" applyBorder="1" applyAlignment="1" applyProtection="1">
      <alignment vertical="top" wrapText="1"/>
    </xf>
    <xf numFmtId="10" fontId="18" fillId="3" borderId="28" xfId="2" applyNumberFormat="1" applyFont="1" applyFill="1" applyBorder="1" applyAlignment="1" applyProtection="1">
      <alignment vertical="top" wrapText="1"/>
    </xf>
    <xf numFmtId="10" fontId="18" fillId="3" borderId="29" xfId="2" applyNumberFormat="1" applyFont="1" applyFill="1" applyBorder="1" applyAlignment="1" applyProtection="1">
      <alignment vertical="top" wrapText="1"/>
    </xf>
    <xf numFmtId="10" fontId="18" fillId="3" borderId="52" xfId="2" applyNumberFormat="1" applyFont="1" applyFill="1" applyBorder="1" applyAlignment="1" applyProtection="1">
      <alignment vertical="top" wrapText="1"/>
    </xf>
    <xf numFmtId="49" fontId="18" fillId="0" borderId="78" xfId="0" applyNumberFormat="1" applyFont="1" applyFill="1" applyBorder="1" applyAlignment="1" applyProtection="1">
      <alignment vertical="top" wrapText="1"/>
    </xf>
    <xf numFmtId="164" fontId="18" fillId="0" borderId="71" xfId="0" applyNumberFormat="1" applyFont="1" applyFill="1" applyBorder="1" applyAlignment="1" applyProtection="1">
      <alignment vertical="top" wrapText="1"/>
    </xf>
    <xf numFmtId="10" fontId="18" fillId="3" borderId="62" xfId="2" applyNumberFormat="1" applyFont="1" applyFill="1" applyBorder="1" applyAlignment="1" applyProtection="1">
      <alignment vertical="top" wrapText="1"/>
    </xf>
    <xf numFmtId="10" fontId="18" fillId="3" borderId="26" xfId="2" applyNumberFormat="1" applyFont="1" applyFill="1" applyBorder="1" applyAlignment="1" applyProtection="1">
      <alignment vertical="top" wrapText="1"/>
    </xf>
    <xf numFmtId="0" fontId="18" fillId="3" borderId="63" xfId="0" applyFont="1" applyFill="1" applyBorder="1" applyAlignment="1" applyProtection="1">
      <alignment vertical="top" wrapText="1"/>
    </xf>
    <xf numFmtId="168" fontId="17" fillId="3" borderId="5" xfId="2" applyNumberFormat="1" applyFont="1" applyFill="1" applyBorder="1" applyAlignment="1" applyProtection="1">
      <alignment vertical="top" wrapText="1"/>
    </xf>
    <xf numFmtId="10" fontId="17" fillId="3" borderId="5" xfId="2" applyNumberFormat="1" applyFont="1" applyFill="1" applyBorder="1" applyAlignment="1" applyProtection="1">
      <alignment vertical="top" wrapText="1"/>
    </xf>
    <xf numFmtId="10" fontId="17" fillId="3" borderId="6" xfId="2" applyNumberFormat="1" applyFont="1" applyFill="1" applyBorder="1" applyAlignment="1" applyProtection="1">
      <alignment vertical="top" wrapText="1"/>
    </xf>
    <xf numFmtId="10" fontId="17" fillId="3" borderId="3" xfId="2" applyNumberFormat="1" applyFont="1" applyFill="1" applyBorder="1" applyAlignment="1" applyProtection="1">
      <alignment vertical="top" wrapText="1"/>
    </xf>
    <xf numFmtId="168" fontId="17" fillId="3" borderId="56" xfId="2" applyNumberFormat="1" applyFont="1" applyFill="1" applyBorder="1" applyAlignment="1" applyProtection="1">
      <alignment vertical="top" wrapText="1"/>
    </xf>
    <xf numFmtId="168" fontId="17" fillId="3" borderId="3" xfId="2" applyNumberFormat="1" applyFont="1" applyFill="1" applyBorder="1" applyAlignment="1" applyProtection="1">
      <alignment vertical="top" wrapText="1"/>
    </xf>
    <xf numFmtId="10" fontId="18" fillId="0" borderId="39" xfId="2" applyNumberFormat="1" applyFont="1" applyFill="1" applyBorder="1" applyAlignment="1" applyProtection="1">
      <alignment vertical="top" wrapText="1"/>
    </xf>
    <xf numFmtId="168" fontId="18" fillId="3" borderId="49" xfId="2" applyNumberFormat="1" applyFont="1" applyFill="1" applyBorder="1" applyAlignment="1" applyProtection="1">
      <alignment vertical="top" wrapText="1"/>
    </xf>
    <xf numFmtId="10" fontId="18" fillId="3" borderId="44" xfId="2" applyNumberFormat="1" applyFont="1" applyFill="1" applyBorder="1" applyAlignment="1" applyProtection="1">
      <alignment vertical="top" wrapText="1"/>
    </xf>
    <xf numFmtId="49" fontId="18" fillId="0" borderId="30" xfId="0" applyNumberFormat="1" applyFont="1" applyFill="1" applyBorder="1" applyAlignment="1" applyProtection="1">
      <alignment horizontal="center" vertical="top" wrapText="1"/>
    </xf>
    <xf numFmtId="164" fontId="18" fillId="0" borderId="46" xfId="0" applyNumberFormat="1" applyFont="1" applyFill="1" applyBorder="1" applyAlignment="1" applyProtection="1">
      <alignment horizontal="center" vertical="top" wrapText="1"/>
    </xf>
    <xf numFmtId="171" fontId="18" fillId="3" borderId="76" xfId="2" applyNumberFormat="1" applyFont="1" applyFill="1" applyBorder="1" applyAlignment="1" applyProtection="1">
      <alignment horizontal="center" vertical="top" wrapText="1"/>
    </xf>
    <xf numFmtId="10" fontId="17" fillId="3" borderId="11" xfId="2" applyNumberFormat="1" applyFont="1" applyFill="1" applyBorder="1" applyAlignment="1" applyProtection="1">
      <alignment horizontal="center" vertical="top" wrapText="1"/>
    </xf>
    <xf numFmtId="0" fontId="18" fillId="3" borderId="12" xfId="0" applyFont="1" applyFill="1" applyBorder="1" applyAlignment="1" applyProtection="1">
      <alignment horizontal="left" vertical="top" wrapText="1"/>
    </xf>
    <xf numFmtId="49" fontId="18" fillId="0" borderId="27" xfId="0" applyNumberFormat="1" applyFont="1" applyFill="1" applyBorder="1" applyAlignment="1" applyProtection="1">
      <alignment horizontal="center" vertical="top" wrapText="1"/>
    </xf>
    <xf numFmtId="164" fontId="18" fillId="0" borderId="8" xfId="0" applyNumberFormat="1" applyFont="1" applyFill="1" applyBorder="1" applyAlignment="1" applyProtection="1">
      <alignment horizontal="center" vertical="top" wrapText="1"/>
    </xf>
    <xf numFmtId="171" fontId="18" fillId="3" borderId="36" xfId="2" applyNumberFormat="1" applyFont="1" applyFill="1" applyBorder="1" applyAlignment="1" applyProtection="1">
      <alignment horizontal="center" vertical="top" wrapText="1"/>
    </xf>
    <xf numFmtId="168" fontId="18" fillId="3" borderId="5" xfId="2" applyNumberFormat="1" applyFont="1" applyFill="1" applyBorder="1" applyAlignment="1" applyProtection="1">
      <alignment horizontal="center" vertical="top" wrapText="1"/>
    </xf>
    <xf numFmtId="164" fontId="18" fillId="3" borderId="5" xfId="2" applyNumberFormat="1" applyFont="1" applyFill="1" applyBorder="1" applyAlignment="1" applyProtection="1">
      <alignment horizontal="center" vertical="top" wrapText="1"/>
    </xf>
    <xf numFmtId="10" fontId="18" fillId="3" borderId="3" xfId="2" applyNumberFormat="1" applyFont="1" applyFill="1" applyBorder="1" applyAlignment="1" applyProtection="1">
      <alignment vertical="top" wrapText="1"/>
    </xf>
    <xf numFmtId="10" fontId="18" fillId="3" borderId="6" xfId="2" applyNumberFormat="1" applyFont="1" applyFill="1" applyBorder="1" applyAlignment="1" applyProtection="1">
      <alignment vertical="top" wrapText="1"/>
    </xf>
    <xf numFmtId="165" fontId="18" fillId="3" borderId="36" xfId="2" applyNumberFormat="1" applyFont="1" applyFill="1" applyBorder="1" applyAlignment="1" applyProtection="1">
      <alignment horizontal="center" vertical="top" wrapText="1"/>
    </xf>
    <xf numFmtId="10" fontId="18" fillId="3" borderId="36" xfId="2" applyNumberFormat="1" applyFont="1" applyFill="1" applyBorder="1" applyAlignment="1" applyProtection="1">
      <alignment horizontal="center" vertical="top" wrapText="1"/>
    </xf>
    <xf numFmtId="10" fontId="18" fillId="3" borderId="40" xfId="2" applyNumberFormat="1" applyFont="1" applyFill="1" applyBorder="1" applyAlignment="1" applyProtection="1">
      <alignment horizontal="center" vertical="top" wrapText="1"/>
    </xf>
    <xf numFmtId="10" fontId="18" fillId="3" borderId="45" xfId="2" applyNumberFormat="1" applyFont="1" applyFill="1" applyBorder="1" applyAlignment="1" applyProtection="1">
      <alignment horizontal="center" vertical="top" wrapText="1"/>
    </xf>
    <xf numFmtId="168" fontId="18" fillId="0" borderId="10" xfId="2" applyNumberFormat="1" applyFont="1" applyFill="1" applyBorder="1" applyAlignment="1" applyProtection="1">
      <alignment horizontal="center" vertical="top" wrapText="1"/>
    </xf>
    <xf numFmtId="10" fontId="18" fillId="0" borderId="10" xfId="2" applyNumberFormat="1" applyFont="1" applyFill="1" applyBorder="1" applyAlignment="1" applyProtection="1">
      <alignment horizontal="center" vertical="top" wrapText="1"/>
    </xf>
    <xf numFmtId="168" fontId="18" fillId="3" borderId="10" xfId="2" applyNumberFormat="1" applyFont="1" applyFill="1" applyBorder="1" applyAlignment="1" applyProtection="1">
      <alignment horizontal="center" vertical="top" wrapText="1"/>
    </xf>
    <xf numFmtId="10" fontId="18" fillId="3" borderId="10" xfId="2" applyNumberFormat="1" applyFont="1" applyFill="1" applyBorder="1" applyAlignment="1" applyProtection="1">
      <alignment horizontal="center" vertical="top" wrapText="1"/>
    </xf>
    <xf numFmtId="168" fontId="18" fillId="3" borderId="1" xfId="2" applyNumberFormat="1" applyFont="1" applyFill="1" applyBorder="1" applyAlignment="1" applyProtection="1">
      <alignment horizontal="center" vertical="top" wrapText="1"/>
    </xf>
    <xf numFmtId="49" fontId="18" fillId="0" borderId="78" xfId="0" applyNumberFormat="1" applyFont="1" applyFill="1" applyBorder="1" applyAlignment="1" applyProtection="1">
      <alignment horizontal="center" vertical="top" wrapText="1"/>
    </xf>
    <xf numFmtId="164" fontId="18" fillId="0" borderId="71" xfId="0" applyNumberFormat="1" applyFont="1" applyFill="1" applyBorder="1" applyAlignment="1" applyProtection="1">
      <alignment horizontal="center" vertical="top" wrapText="1"/>
    </xf>
    <xf numFmtId="0" fontId="21" fillId="0" borderId="71" xfId="0" applyFont="1" applyBorder="1" applyAlignment="1">
      <alignment horizontal="center" vertical="top" wrapText="1"/>
    </xf>
    <xf numFmtId="168" fontId="18" fillId="0" borderId="71" xfId="2" applyNumberFormat="1" applyFont="1" applyFill="1" applyBorder="1" applyAlignment="1" applyProtection="1">
      <alignment horizontal="center" vertical="top" wrapText="1"/>
    </xf>
    <xf numFmtId="10" fontId="18" fillId="0" borderId="71" xfId="2" applyNumberFormat="1" applyFont="1" applyFill="1" applyBorder="1" applyAlignment="1" applyProtection="1">
      <alignment horizontal="center" vertical="top" wrapText="1"/>
    </xf>
    <xf numFmtId="168" fontId="18" fillId="3" borderId="71" xfId="2" applyNumberFormat="1" applyFont="1" applyFill="1" applyBorder="1" applyAlignment="1" applyProtection="1">
      <alignment horizontal="center" vertical="top" wrapText="1"/>
    </xf>
    <xf numFmtId="10" fontId="18" fillId="3" borderId="71" xfId="2" applyNumberFormat="1" applyFont="1" applyFill="1" applyBorder="1" applyAlignment="1" applyProtection="1">
      <alignment horizontal="center" vertical="top" wrapText="1"/>
    </xf>
    <xf numFmtId="168" fontId="18" fillId="3" borderId="56" xfId="2" applyNumberFormat="1" applyFont="1" applyFill="1" applyBorder="1" applyAlignment="1" applyProtection="1">
      <alignment vertical="top" wrapText="1"/>
    </xf>
    <xf numFmtId="9" fontId="18" fillId="3" borderId="10" xfId="2" applyNumberFormat="1" applyFont="1" applyFill="1" applyBorder="1" applyAlignment="1" applyProtection="1">
      <alignment horizontal="center" vertical="top" wrapText="1"/>
    </xf>
    <xf numFmtId="168" fontId="17" fillId="3" borderId="79" xfId="2" applyNumberFormat="1" applyFont="1" applyFill="1" applyBorder="1" applyAlignment="1" applyProtection="1">
      <alignment vertical="top" wrapText="1"/>
    </xf>
    <xf numFmtId="10" fontId="18" fillId="3" borderId="5" xfId="2" applyNumberFormat="1" applyFont="1" applyFill="1" applyBorder="1" applyAlignment="1" applyProtection="1">
      <alignment vertical="top" wrapText="1"/>
    </xf>
    <xf numFmtId="164" fontId="17" fillId="3" borderId="46" xfId="0" applyNumberFormat="1" applyFont="1" applyFill="1" applyBorder="1" applyAlignment="1" applyProtection="1">
      <alignment vertical="top" wrapText="1"/>
    </xf>
    <xf numFmtId="164" fontId="18" fillId="3" borderId="46" xfId="0" applyNumberFormat="1" applyFont="1" applyFill="1" applyBorder="1" applyAlignment="1" applyProtection="1">
      <alignment vertical="top" wrapText="1"/>
    </xf>
    <xf numFmtId="0" fontId="18" fillId="3" borderId="12" xfId="0" applyFont="1" applyFill="1" applyBorder="1" applyAlignment="1" applyProtection="1">
      <alignment vertical="top"/>
    </xf>
    <xf numFmtId="164" fontId="17" fillId="3" borderId="8" xfId="0" applyNumberFormat="1" applyFont="1" applyFill="1" applyBorder="1" applyAlignment="1" applyProtection="1">
      <alignment vertical="top" wrapText="1"/>
    </xf>
    <xf numFmtId="164" fontId="18" fillId="3" borderId="8" xfId="0" applyNumberFormat="1" applyFont="1" applyFill="1" applyBorder="1" applyAlignment="1" applyProtection="1">
      <alignment vertical="top" wrapText="1"/>
    </xf>
    <xf numFmtId="0" fontId="21" fillId="3" borderId="1" xfId="0" applyFont="1" applyFill="1" applyBorder="1" applyAlignment="1">
      <alignment vertical="top" wrapText="1"/>
    </xf>
    <xf numFmtId="168" fontId="18" fillId="3" borderId="2" xfId="2" applyNumberFormat="1" applyFont="1" applyFill="1" applyBorder="1" applyAlignment="1" applyProtection="1">
      <alignment horizontal="center" vertical="top" wrapText="1"/>
    </xf>
    <xf numFmtId="165" fontId="18" fillId="3" borderId="4" xfId="2" applyNumberFormat="1" applyFont="1" applyFill="1" applyBorder="1" applyAlignment="1" applyProtection="1">
      <alignment horizontal="center" vertical="top" wrapText="1"/>
    </xf>
    <xf numFmtId="165" fontId="18" fillId="3" borderId="1" xfId="2" applyNumberFormat="1" applyFont="1" applyFill="1" applyBorder="1" applyAlignment="1" applyProtection="1">
      <alignment horizontal="center" vertical="top" wrapText="1"/>
    </xf>
    <xf numFmtId="10" fontId="18" fillId="3" borderId="7" xfId="2" applyNumberFormat="1" applyFont="1" applyFill="1" applyBorder="1" applyAlignment="1" applyProtection="1">
      <alignment horizontal="center" vertical="top" wrapText="1"/>
    </xf>
    <xf numFmtId="0" fontId="18" fillId="3" borderId="13" xfId="0" applyFont="1" applyFill="1" applyBorder="1" applyAlignment="1" applyProtection="1">
      <alignment vertical="top"/>
    </xf>
    <xf numFmtId="0" fontId="21" fillId="3" borderId="8" xfId="0" applyFont="1" applyFill="1" applyBorder="1" applyAlignment="1">
      <alignment vertical="top" wrapText="1"/>
    </xf>
    <xf numFmtId="164" fontId="17" fillId="3" borderId="71" xfId="0" applyNumberFormat="1" applyFont="1" applyFill="1" applyBorder="1" applyAlignment="1" applyProtection="1">
      <alignment vertical="top" wrapText="1"/>
    </xf>
    <xf numFmtId="164" fontId="18" fillId="3" borderId="71" xfId="0" applyNumberFormat="1" applyFont="1" applyFill="1" applyBorder="1" applyAlignment="1" applyProtection="1">
      <alignment vertical="top" wrapText="1"/>
    </xf>
    <xf numFmtId="10" fontId="18" fillId="3" borderId="34" xfId="2" applyNumberFormat="1" applyFont="1" applyFill="1" applyBorder="1" applyAlignment="1" applyProtection="1">
      <alignment vertical="top" wrapText="1"/>
    </xf>
    <xf numFmtId="0" fontId="18" fillId="3" borderId="63" xfId="0" applyFont="1" applyFill="1" applyBorder="1" applyAlignment="1" applyProtection="1">
      <alignment vertical="top"/>
    </xf>
    <xf numFmtId="164" fontId="17" fillId="0" borderId="46" xfId="0" applyNumberFormat="1" applyFont="1" applyFill="1" applyBorder="1" applyAlignment="1" applyProtection="1">
      <alignment vertical="top" wrapText="1"/>
    </xf>
    <xf numFmtId="10" fontId="17" fillId="0" borderId="16" xfId="2" applyNumberFormat="1" applyFont="1" applyFill="1" applyBorder="1" applyAlignment="1" applyProtection="1">
      <alignment vertical="top" wrapText="1"/>
    </xf>
    <xf numFmtId="164" fontId="17" fillId="0" borderId="8" xfId="0" applyNumberFormat="1" applyFont="1" applyFill="1" applyBorder="1" applyAlignment="1" applyProtection="1">
      <alignment vertical="top" wrapText="1"/>
    </xf>
    <xf numFmtId="168" fontId="18" fillId="3" borderId="37" xfId="2" applyNumberFormat="1" applyFont="1" applyFill="1" applyBorder="1" applyAlignment="1" applyProtection="1">
      <alignment vertical="top" wrapText="1"/>
    </xf>
    <xf numFmtId="10" fontId="18" fillId="3" borderId="37" xfId="2" applyNumberFormat="1" applyFont="1" applyFill="1" applyBorder="1" applyAlignment="1" applyProtection="1">
      <alignment vertical="top" wrapText="1"/>
    </xf>
    <xf numFmtId="164" fontId="17" fillId="0" borderId="71" xfId="0" applyNumberFormat="1" applyFont="1" applyFill="1" applyBorder="1" applyAlignment="1" applyProtection="1">
      <alignment vertical="top" wrapText="1"/>
    </xf>
    <xf numFmtId="10" fontId="17" fillId="3" borderId="70" xfId="2" applyNumberFormat="1" applyFont="1" applyFill="1" applyBorder="1" applyAlignment="1" applyProtection="1">
      <alignment vertical="top" wrapText="1"/>
    </xf>
    <xf numFmtId="165" fontId="17" fillId="3" borderId="70" xfId="2" applyNumberFormat="1" applyFont="1" applyFill="1" applyBorder="1" applyAlignment="1" applyProtection="1">
      <alignment horizontal="center" vertical="top" wrapText="1"/>
    </xf>
    <xf numFmtId="10" fontId="18" fillId="3" borderId="42" xfId="2" applyNumberFormat="1" applyFont="1" applyFill="1" applyBorder="1" applyAlignment="1" applyProtection="1">
      <alignment vertical="top" wrapText="1"/>
    </xf>
    <xf numFmtId="10" fontId="18" fillId="3" borderId="42" xfId="2" applyNumberFormat="1" applyFont="1" applyFill="1" applyBorder="1" applyAlignment="1" applyProtection="1">
      <alignment horizontal="center" vertical="top" wrapText="1"/>
    </xf>
    <xf numFmtId="10" fontId="18" fillId="3" borderId="43" xfId="2" applyNumberFormat="1" applyFont="1" applyFill="1" applyBorder="1" applyAlignment="1" applyProtection="1">
      <alignment vertical="top" wrapText="1"/>
    </xf>
    <xf numFmtId="49" fontId="18" fillId="3" borderId="43" xfId="2" applyNumberFormat="1" applyFont="1" applyFill="1" applyBorder="1" applyAlignment="1" applyProtection="1">
      <alignment horizontal="center" vertical="top" wrapText="1"/>
    </xf>
    <xf numFmtId="165" fontId="18" fillId="3" borderId="43" xfId="2" applyNumberFormat="1" applyFont="1" applyFill="1" applyBorder="1" applyAlignment="1" applyProtection="1">
      <alignment horizontal="center" vertical="top" wrapText="1"/>
    </xf>
    <xf numFmtId="10" fontId="18" fillId="3" borderId="66" xfId="2" applyNumberFormat="1" applyFont="1" applyFill="1" applyBorder="1" applyAlignment="1" applyProtection="1">
      <alignment vertical="top" wrapText="1"/>
    </xf>
    <xf numFmtId="10" fontId="18" fillId="3" borderId="66" xfId="2" applyNumberFormat="1" applyFont="1" applyFill="1" applyBorder="1" applyAlignment="1" applyProtection="1">
      <alignment horizontal="center" vertical="top" wrapText="1"/>
    </xf>
    <xf numFmtId="10" fontId="18" fillId="3" borderId="43" xfId="2" applyNumberFormat="1" applyFont="1" applyFill="1" applyBorder="1" applyAlignment="1" applyProtection="1">
      <alignment horizontal="center" vertical="top" wrapText="1"/>
    </xf>
    <xf numFmtId="49" fontId="18" fillId="3" borderId="30" xfId="0" applyNumberFormat="1" applyFont="1" applyFill="1" applyBorder="1" applyAlignment="1" applyProtection="1">
      <alignment vertical="top" wrapText="1"/>
    </xf>
    <xf numFmtId="10" fontId="17" fillId="3" borderId="16" xfId="2" applyNumberFormat="1" applyFont="1" applyFill="1" applyBorder="1" applyAlignment="1" applyProtection="1">
      <alignment vertical="top" wrapText="1"/>
    </xf>
    <xf numFmtId="168" fontId="17" fillId="3" borderId="77" xfId="2" applyNumberFormat="1" applyFont="1" applyFill="1" applyBorder="1" applyAlignment="1" applyProtection="1">
      <alignment vertical="top" wrapText="1"/>
    </xf>
    <xf numFmtId="165" fontId="17" fillId="3" borderId="11" xfId="2" applyNumberFormat="1" applyFont="1" applyFill="1" applyBorder="1" applyAlignment="1" applyProtection="1">
      <alignment horizontal="center" vertical="top" wrapText="1"/>
    </xf>
    <xf numFmtId="49" fontId="18" fillId="3" borderId="27" xfId="0" applyNumberFormat="1" applyFont="1" applyFill="1" applyBorder="1" applyAlignment="1" applyProtection="1">
      <alignment vertical="top" wrapText="1"/>
    </xf>
    <xf numFmtId="10" fontId="18" fillId="3" borderId="4" xfId="2" applyNumberFormat="1" applyFont="1" applyFill="1" applyBorder="1" applyAlignment="1" applyProtection="1">
      <alignment vertical="top" wrapText="1"/>
    </xf>
    <xf numFmtId="10" fontId="18" fillId="3" borderId="39" xfId="2" applyNumberFormat="1" applyFont="1" applyFill="1" applyBorder="1" applyAlignment="1" applyProtection="1">
      <alignment vertical="top" wrapText="1"/>
    </xf>
    <xf numFmtId="168" fontId="18" fillId="3" borderId="45" xfId="2" applyNumberFormat="1" applyFont="1" applyFill="1" applyBorder="1" applyAlignment="1" applyProtection="1">
      <alignment vertical="top" wrapText="1"/>
    </xf>
    <xf numFmtId="49" fontId="18" fillId="3" borderId="78" xfId="0" applyNumberFormat="1" applyFont="1" applyFill="1" applyBorder="1" applyAlignment="1" applyProtection="1">
      <alignment vertical="top" wrapText="1"/>
    </xf>
    <xf numFmtId="49" fontId="18" fillId="0" borderId="25" xfId="0" applyNumberFormat="1" applyFont="1" applyFill="1" applyBorder="1" applyAlignment="1" applyProtection="1">
      <alignment vertical="top" wrapText="1"/>
    </xf>
    <xf numFmtId="0" fontId="35" fillId="0" borderId="6" xfId="0" applyFont="1" applyBorder="1" applyAlignment="1">
      <alignment vertical="top"/>
    </xf>
    <xf numFmtId="0" fontId="35" fillId="0" borderId="41" xfId="0" applyFont="1" applyBorder="1" applyAlignment="1">
      <alignment vertical="top"/>
    </xf>
    <xf numFmtId="164" fontId="17" fillId="0" borderId="20" xfId="0" applyNumberFormat="1" applyFont="1" applyFill="1" applyBorder="1" applyAlignment="1" applyProtection="1">
      <alignment vertical="top"/>
    </xf>
    <xf numFmtId="164" fontId="17" fillId="0" borderId="0" xfId="0" applyNumberFormat="1" applyFont="1" applyFill="1" applyBorder="1" applyAlignment="1" applyProtection="1">
      <alignment vertical="top"/>
    </xf>
    <xf numFmtId="164" fontId="17" fillId="0" borderId="41" xfId="0" applyNumberFormat="1" applyFont="1" applyFill="1" applyBorder="1" applyAlignment="1" applyProtection="1">
      <alignment vertical="top"/>
    </xf>
    <xf numFmtId="164" fontId="18" fillId="0" borderId="21" xfId="0" applyNumberFormat="1" applyFont="1" applyFill="1" applyBorder="1" applyAlignment="1" applyProtection="1">
      <alignment vertical="top" wrapText="1"/>
    </xf>
    <xf numFmtId="164" fontId="18" fillId="0" borderId="22" xfId="0" applyNumberFormat="1" applyFont="1" applyFill="1" applyBorder="1" applyAlignment="1" applyProtection="1">
      <alignment vertical="top" wrapText="1"/>
    </xf>
    <xf numFmtId="164" fontId="18" fillId="0" borderId="23" xfId="0" applyNumberFormat="1" applyFont="1" applyFill="1" applyBorder="1" applyAlignment="1" applyProtection="1">
      <alignment vertical="top" wrapText="1"/>
    </xf>
    <xf numFmtId="168" fontId="17" fillId="0" borderId="11" xfId="2" applyNumberFormat="1" applyFont="1" applyFill="1" applyBorder="1" applyAlignment="1" applyProtection="1">
      <alignment horizontal="center" vertical="top" wrapText="1"/>
    </xf>
    <xf numFmtId="171" fontId="18" fillId="0" borderId="81" xfId="2" applyNumberFormat="1" applyFont="1" applyFill="1" applyBorder="1" applyAlignment="1" applyProtection="1">
      <alignment horizontal="center" vertical="top" wrapText="1"/>
    </xf>
    <xf numFmtId="9" fontId="18" fillId="0" borderId="81" xfId="2" applyNumberFormat="1" applyFont="1" applyFill="1" applyBorder="1" applyAlignment="1" applyProtection="1">
      <alignment horizontal="center" vertical="top" wrapText="1"/>
    </xf>
    <xf numFmtId="164" fontId="18" fillId="0" borderId="39" xfId="2" applyNumberFormat="1" applyFont="1" applyFill="1" applyBorder="1" applyAlignment="1" applyProtection="1">
      <alignment horizontal="center" vertical="top" wrapText="1"/>
    </xf>
    <xf numFmtId="10" fontId="17" fillId="3" borderId="82" xfId="2" applyNumberFormat="1" applyFont="1" applyFill="1" applyBorder="1" applyAlignment="1" applyProtection="1">
      <alignment vertical="top" wrapText="1"/>
    </xf>
    <xf numFmtId="0" fontId="18" fillId="3" borderId="80" xfId="0" applyFont="1" applyFill="1" applyBorder="1" applyAlignment="1" applyProtection="1">
      <alignment vertical="top"/>
    </xf>
    <xf numFmtId="164" fontId="18" fillId="0" borderId="20" xfId="0" applyNumberFormat="1" applyFont="1" applyFill="1" applyBorder="1" applyAlignment="1" applyProtection="1">
      <alignment vertical="top" wrapText="1"/>
    </xf>
    <xf numFmtId="164" fontId="18" fillId="0" borderId="0" xfId="0" applyNumberFormat="1" applyFont="1" applyFill="1" applyBorder="1" applyAlignment="1" applyProtection="1">
      <alignment vertical="top" wrapText="1"/>
    </xf>
    <xf numFmtId="164" fontId="18" fillId="0" borderId="15" xfId="0" applyNumberFormat="1" applyFont="1" applyFill="1" applyBorder="1" applyAlignment="1" applyProtection="1">
      <alignment vertical="top" wrapText="1"/>
    </xf>
    <xf numFmtId="168" fontId="18" fillId="0" borderId="2" xfId="2" applyNumberFormat="1" applyFont="1" applyFill="1" applyBorder="1" applyAlignment="1" applyProtection="1">
      <alignment horizontal="center" vertical="top" wrapText="1"/>
    </xf>
    <xf numFmtId="171" fontId="18" fillId="0" borderId="39" xfId="2" applyNumberFormat="1" applyFont="1" applyFill="1" applyBorder="1" applyAlignment="1" applyProtection="1">
      <alignment horizontal="center" vertical="top" wrapText="1"/>
    </xf>
    <xf numFmtId="9" fontId="18" fillId="0" borderId="39" xfId="2" applyNumberFormat="1" applyFont="1" applyFill="1" applyBorder="1" applyAlignment="1" applyProtection="1">
      <alignment horizontal="center" vertical="top" wrapText="1"/>
    </xf>
    <xf numFmtId="10" fontId="18" fillId="3" borderId="1" xfId="2" applyNumberFormat="1" applyFont="1" applyFill="1" applyBorder="1" applyAlignment="1" applyProtection="1">
      <alignment horizontal="center" vertical="top" wrapText="1"/>
    </xf>
    <xf numFmtId="0" fontId="18" fillId="3" borderId="75" xfId="0" applyFont="1" applyFill="1" applyBorder="1" applyAlignment="1" applyProtection="1">
      <alignment vertical="top"/>
    </xf>
    <xf numFmtId="168" fontId="18" fillId="0" borderId="29" xfId="2" applyNumberFormat="1" applyFont="1" applyFill="1" applyBorder="1" applyAlignment="1" applyProtection="1">
      <alignment horizontal="center" vertical="top" wrapText="1"/>
    </xf>
    <xf numFmtId="164" fontId="18" fillId="0" borderId="33" xfId="2" applyNumberFormat="1" applyFont="1" applyFill="1" applyBorder="1" applyAlignment="1" applyProtection="1">
      <alignment horizontal="center" vertical="top" wrapText="1"/>
    </xf>
    <xf numFmtId="9" fontId="18" fillId="0" borderId="10" xfId="2" applyNumberFormat="1" applyFont="1" applyFill="1" applyBorder="1" applyAlignment="1" applyProtection="1">
      <alignment horizontal="center" vertical="top" wrapText="1"/>
    </xf>
    <xf numFmtId="10" fontId="18" fillId="3" borderId="10" xfId="2" applyNumberFormat="1" applyFont="1" applyFill="1" applyBorder="1" applyAlignment="1" applyProtection="1">
      <alignment horizontal="center" vertical="top" wrapText="1"/>
    </xf>
    <xf numFmtId="10" fontId="18" fillId="3" borderId="18" xfId="2" applyNumberFormat="1" applyFont="1" applyFill="1" applyBorder="1" applyAlignment="1" applyProtection="1">
      <alignment vertical="top" wrapText="1"/>
    </xf>
    <xf numFmtId="164" fontId="18" fillId="0" borderId="83" xfId="0" applyNumberFormat="1" applyFont="1" applyFill="1" applyBorder="1" applyAlignment="1" applyProtection="1">
      <alignment vertical="top" wrapText="1"/>
    </xf>
    <xf numFmtId="164" fontId="18" fillId="0" borderId="11" xfId="0" applyNumberFormat="1" applyFont="1" applyFill="1" applyBorder="1" applyAlignment="1" applyProtection="1">
      <alignment vertical="top" wrapText="1"/>
    </xf>
    <xf numFmtId="0" fontId="17" fillId="0" borderId="11" xfId="0" applyFont="1" applyFill="1" applyBorder="1" applyAlignment="1" applyProtection="1">
      <alignment vertical="top" wrapText="1"/>
    </xf>
    <xf numFmtId="168" fontId="17" fillId="3" borderId="95" xfId="2" applyNumberFormat="1" applyFont="1" applyFill="1" applyBorder="1" applyAlignment="1" applyProtection="1">
      <alignment vertical="top" wrapText="1"/>
    </xf>
    <xf numFmtId="0" fontId="18" fillId="3" borderId="75" xfId="0" applyFont="1" applyFill="1" applyBorder="1" applyAlignment="1" applyProtection="1">
      <alignment vertical="top"/>
    </xf>
    <xf numFmtId="164" fontId="18" fillId="0" borderId="101" xfId="0" applyNumberFormat="1" applyFont="1" applyFill="1" applyBorder="1" applyAlignment="1" applyProtection="1">
      <alignment vertical="top" wrapText="1"/>
    </xf>
    <xf numFmtId="164" fontId="18" fillId="0" borderId="14" xfId="0" applyNumberFormat="1" applyFont="1" applyFill="1" applyBorder="1" applyAlignment="1" applyProtection="1">
      <alignment vertical="top" wrapText="1"/>
    </xf>
    <xf numFmtId="0" fontId="21" fillId="0" borderId="14" xfId="0" applyFont="1" applyBorder="1" applyAlignment="1">
      <alignment vertical="top" wrapText="1"/>
    </xf>
    <xf numFmtId="168" fontId="18" fillId="0" borderId="26" xfId="2" applyNumberFormat="1" applyFont="1" applyFill="1" applyBorder="1" applyAlignment="1" applyProtection="1">
      <alignment horizontal="center" vertical="top" wrapText="1"/>
    </xf>
    <xf numFmtId="171" fontId="18" fillId="0" borderId="34" xfId="2" applyNumberFormat="1" applyFont="1" applyFill="1" applyBorder="1" applyAlignment="1" applyProtection="1">
      <alignment horizontal="center" vertical="top" wrapText="1"/>
    </xf>
    <xf numFmtId="168" fontId="18" fillId="3" borderId="14" xfId="2" applyNumberFormat="1" applyFont="1" applyFill="1" applyBorder="1" applyAlignment="1" applyProtection="1">
      <alignment horizontal="center" vertical="top" wrapText="1"/>
    </xf>
    <xf numFmtId="168" fontId="18" fillId="3" borderId="26" xfId="2" applyNumberFormat="1" applyFont="1" applyFill="1" applyBorder="1" applyAlignment="1" applyProtection="1">
      <alignment horizontal="center" vertical="top" wrapText="1"/>
    </xf>
    <xf numFmtId="168" fontId="18" fillId="3" borderId="62" xfId="2" applyNumberFormat="1" applyFont="1" applyFill="1" applyBorder="1" applyAlignment="1" applyProtection="1">
      <alignment horizontal="center" vertical="top" wrapText="1"/>
    </xf>
    <xf numFmtId="10" fontId="18" fillId="3" borderId="104" xfId="2" applyNumberFormat="1" applyFont="1" applyFill="1" applyBorder="1" applyAlignment="1" applyProtection="1">
      <alignment vertical="top" wrapText="1"/>
    </xf>
    <xf numFmtId="164" fontId="18" fillId="0" borderId="31" xfId="0" applyNumberFormat="1" applyFont="1" applyFill="1" applyBorder="1" applyAlignment="1" applyProtection="1">
      <alignment vertical="top" wrapText="1"/>
    </xf>
    <xf numFmtId="164" fontId="18" fillId="0" borderId="5" xfId="0" applyNumberFormat="1" applyFont="1" applyFill="1" applyBorder="1" applyAlignment="1" applyProtection="1">
      <alignment vertical="top" wrapText="1"/>
    </xf>
    <xf numFmtId="10" fontId="17" fillId="3" borderId="41" xfId="2" applyNumberFormat="1" applyFont="1" applyFill="1" applyBorder="1" applyAlignment="1" applyProtection="1">
      <alignment vertical="top" wrapText="1"/>
    </xf>
    <xf numFmtId="10" fontId="18" fillId="3" borderId="103" xfId="2" applyNumberFormat="1" applyFont="1" applyFill="1" applyBorder="1" applyAlignment="1" applyProtection="1">
      <alignment vertical="top" wrapText="1"/>
    </xf>
    <xf numFmtId="168" fontId="17" fillId="3" borderId="82" xfId="2" applyNumberFormat="1" applyFont="1" applyFill="1" applyBorder="1" applyAlignment="1" applyProtection="1">
      <alignment vertical="top" wrapText="1"/>
    </xf>
    <xf numFmtId="10" fontId="18" fillId="3" borderId="14" xfId="2" applyNumberFormat="1" applyFont="1" applyFill="1" applyBorder="1" applyAlignment="1" applyProtection="1">
      <alignment horizontal="center" vertical="top" wrapText="1"/>
    </xf>
    <xf numFmtId="9" fontId="18" fillId="0" borderId="34" xfId="2" applyNumberFormat="1" applyFont="1" applyFill="1" applyBorder="1" applyAlignment="1" applyProtection="1">
      <alignment horizontal="center" vertical="top" wrapText="1"/>
    </xf>
    <xf numFmtId="10" fontId="18" fillId="3" borderId="102" xfId="2" applyNumberFormat="1" applyFont="1" applyFill="1" applyBorder="1" applyAlignment="1" applyProtection="1">
      <alignment vertical="top" wrapText="1"/>
    </xf>
    <xf numFmtId="164" fontId="18" fillId="0" borderId="0" xfId="0" applyNumberFormat="1" applyFont="1" applyFill="1" applyBorder="1" applyAlignment="1" applyProtection="1">
      <alignment vertical="top" wrapText="1"/>
    </xf>
    <xf numFmtId="168" fontId="18" fillId="0" borderId="0" xfId="2" applyNumberFormat="1" applyFont="1" applyFill="1" applyBorder="1" applyAlignment="1" applyProtection="1">
      <alignment vertical="top" wrapText="1"/>
    </xf>
    <xf numFmtId="10" fontId="18" fillId="0" borderId="0" xfId="2" applyNumberFormat="1" applyFont="1" applyFill="1" applyBorder="1" applyAlignment="1" applyProtection="1">
      <alignment vertical="top" wrapText="1"/>
    </xf>
    <xf numFmtId="10" fontId="18" fillId="3" borderId="0" xfId="2" applyNumberFormat="1" applyFont="1" applyFill="1" applyBorder="1" applyAlignment="1" applyProtection="1">
      <alignment vertical="top" wrapText="1"/>
    </xf>
    <xf numFmtId="0" fontId="18" fillId="3" borderId="0" xfId="0" applyFont="1" applyFill="1" applyBorder="1" applyAlignment="1" applyProtection="1">
      <alignment vertical="top"/>
    </xf>
    <xf numFmtId="164" fontId="18" fillId="0" borderId="22" xfId="0" applyNumberFormat="1" applyFont="1" applyFill="1" applyBorder="1" applyAlignment="1" applyProtection="1">
      <alignment horizontal="justify" vertical="top" wrapText="1"/>
    </xf>
    <xf numFmtId="0" fontId="18" fillId="0" borderId="0" xfId="0" applyFont="1" applyFill="1" applyBorder="1" applyAlignment="1" applyProtection="1">
      <alignment horizontal="justify" vertical="top"/>
    </xf>
    <xf numFmtId="164" fontId="18" fillId="0" borderId="0" xfId="0" applyNumberFormat="1" applyFont="1" applyFill="1" applyBorder="1" applyAlignment="1" applyProtection="1">
      <alignment horizontal="justify" vertical="top" wrapText="1"/>
    </xf>
    <xf numFmtId="0" fontId="35" fillId="0" borderId="0" xfId="0" applyFont="1" applyAlignment="1">
      <alignment horizontal="justify" vertical="top" wrapText="1"/>
    </xf>
    <xf numFmtId="164" fontId="18" fillId="0" borderId="0" xfId="0" applyNumberFormat="1" applyFont="1" applyFill="1" applyBorder="1" applyAlignment="1" applyProtection="1">
      <alignment horizontal="justify" vertical="top" wrapText="1"/>
    </xf>
    <xf numFmtId="0" fontId="21" fillId="0" borderId="0" xfId="0" applyFont="1" applyFill="1" applyBorder="1" applyAlignment="1" applyProtection="1">
      <alignment horizontal="justify" vertical="top" wrapText="1"/>
    </xf>
    <xf numFmtId="0" fontId="21" fillId="3" borderId="0" xfId="0" applyFont="1" applyFill="1" applyBorder="1" applyAlignment="1" applyProtection="1">
      <alignment horizontal="justify" vertical="top" wrapText="1"/>
    </xf>
    <xf numFmtId="164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0" xfId="0" applyFont="1" applyFill="1" applyAlignment="1" applyProtection="1">
      <alignment vertical="top"/>
    </xf>
    <xf numFmtId="0" fontId="18" fillId="0" borderId="0" xfId="0" applyFont="1" applyFill="1" applyAlignment="1" applyProtection="1">
      <alignment horizontal="left" vertical="top"/>
    </xf>
    <xf numFmtId="0" fontId="18" fillId="0" borderId="0" xfId="0" applyFont="1" applyFill="1" applyAlignment="1" applyProtection="1">
      <alignment horizontal="right" vertical="top"/>
    </xf>
    <xf numFmtId="0" fontId="18" fillId="3" borderId="0" xfId="0" applyFont="1" applyFill="1" applyAlignment="1" applyProtection="1">
      <alignment vertical="top"/>
    </xf>
    <xf numFmtId="0" fontId="18" fillId="3" borderId="0" xfId="0" applyFont="1" applyFill="1" applyBorder="1" applyAlignment="1" applyProtection="1">
      <alignment horizontal="right" vertical="top"/>
    </xf>
    <xf numFmtId="0" fontId="18" fillId="0" borderId="0" xfId="0" applyFont="1" applyFill="1" applyBorder="1" applyAlignment="1" applyProtection="1">
      <alignment vertical="top"/>
    </xf>
    <xf numFmtId="0" fontId="17" fillId="0" borderId="6" xfId="0" applyFont="1" applyFill="1" applyBorder="1" applyAlignment="1" applyProtection="1">
      <alignment horizontal="center" vertical="top" wrapText="1"/>
    </xf>
    <xf numFmtId="0" fontId="17" fillId="0" borderId="6" xfId="0" applyFont="1" applyFill="1" applyBorder="1" applyAlignment="1" applyProtection="1">
      <alignment horizontal="center" vertical="top"/>
    </xf>
    <xf numFmtId="0" fontId="17" fillId="0" borderId="0" xfId="0" applyFont="1" applyFill="1" applyBorder="1" applyAlignment="1" applyProtection="1">
      <alignment vertical="top"/>
    </xf>
    <xf numFmtId="0" fontId="18" fillId="3" borderId="24" xfId="0" applyFont="1" applyFill="1" applyBorder="1" applyAlignment="1" applyProtection="1">
      <alignment vertical="top"/>
    </xf>
    <xf numFmtId="0" fontId="18" fillId="3" borderId="24" xfId="0" applyFont="1" applyFill="1" applyBorder="1" applyAlignment="1" applyProtection="1">
      <alignment horizontal="right" vertical="top"/>
    </xf>
    <xf numFmtId="164" fontId="18" fillId="0" borderId="30" xfId="0" applyNumberFormat="1" applyFont="1" applyFill="1" applyBorder="1" applyAlignment="1" applyProtection="1">
      <alignment horizontal="center" vertical="top" wrapText="1"/>
    </xf>
    <xf numFmtId="164" fontId="18" fillId="0" borderId="51" xfId="0" applyNumberFormat="1" applyFont="1" applyFill="1" applyBorder="1" applyAlignment="1" applyProtection="1">
      <alignment horizontal="center" vertical="top" wrapText="1"/>
    </xf>
    <xf numFmtId="164" fontId="18" fillId="0" borderId="22" xfId="0" applyNumberFormat="1" applyFont="1" applyFill="1" applyBorder="1" applyAlignment="1" applyProtection="1">
      <alignment horizontal="center" vertical="top" wrapText="1"/>
    </xf>
    <xf numFmtId="164" fontId="18" fillId="0" borderId="23" xfId="0" applyNumberFormat="1" applyFont="1" applyFill="1" applyBorder="1" applyAlignment="1" applyProtection="1">
      <alignment horizontal="center" vertical="top" wrapText="1"/>
    </xf>
    <xf numFmtId="0" fontId="18" fillId="3" borderId="12" xfId="0" applyFont="1" applyFill="1" applyBorder="1" applyAlignment="1" applyProtection="1">
      <alignment horizontal="center" vertical="top" wrapText="1"/>
    </xf>
    <xf numFmtId="164" fontId="18" fillId="0" borderId="27" xfId="0" applyNumberFormat="1" applyFont="1" applyFill="1" applyBorder="1" applyAlignment="1" applyProtection="1">
      <alignment horizontal="center" vertical="top" wrapText="1"/>
    </xf>
    <xf numFmtId="164" fontId="18" fillId="0" borderId="10" xfId="0" applyNumberFormat="1" applyFont="1" applyFill="1" applyBorder="1" applyAlignment="1" applyProtection="1">
      <alignment horizontal="center" vertical="top" wrapText="1"/>
    </xf>
    <xf numFmtId="10" fontId="18" fillId="0" borderId="10" xfId="0" applyNumberFormat="1" applyFont="1" applyFill="1" applyBorder="1" applyAlignment="1" applyProtection="1">
      <alignment horizontal="center" vertical="top" wrapText="1"/>
    </xf>
    <xf numFmtId="0" fontId="18" fillId="3" borderId="13" xfId="0" applyFont="1" applyFill="1" applyBorder="1" applyAlignment="1" applyProtection="1">
      <alignment horizontal="center" vertical="top" wrapText="1"/>
    </xf>
    <xf numFmtId="164" fontId="18" fillId="0" borderId="31" xfId="0" applyNumberFormat="1" applyFont="1" applyFill="1" applyBorder="1" applyAlignment="1" applyProtection="1">
      <alignment horizontal="center" vertical="top" wrapText="1"/>
    </xf>
    <xf numFmtId="164" fontId="18" fillId="0" borderId="5" xfId="0" applyNumberFormat="1" applyFont="1" applyFill="1" applyBorder="1" applyAlignment="1" applyProtection="1">
      <alignment horizontal="center" vertical="top" wrapText="1"/>
    </xf>
    <xf numFmtId="10" fontId="18" fillId="0" borderId="5" xfId="0" applyNumberFormat="1" applyFont="1" applyFill="1" applyBorder="1" applyAlignment="1" applyProtection="1">
      <alignment horizontal="center" vertical="top" wrapText="1"/>
    </xf>
    <xf numFmtId="0" fontId="18" fillId="3" borderId="17" xfId="0" applyFont="1" applyFill="1" applyBorder="1" applyAlignment="1" applyProtection="1">
      <alignment horizontal="center" vertical="top" wrapText="1"/>
    </xf>
    <xf numFmtId="0" fontId="18" fillId="0" borderId="19" xfId="0" applyNumberFormat="1" applyFont="1" applyFill="1" applyBorder="1" applyAlignment="1" applyProtection="1">
      <alignment horizontal="center" vertical="top" wrapText="1"/>
    </xf>
    <xf numFmtId="0" fontId="18" fillId="0" borderId="10" xfId="0" applyNumberFormat="1" applyFont="1" applyFill="1" applyBorder="1" applyAlignment="1" applyProtection="1">
      <alignment horizontal="center" vertical="top" wrapText="1"/>
    </xf>
    <xf numFmtId="0" fontId="18" fillId="0" borderId="33" xfId="0" applyNumberFormat="1" applyFont="1" applyFill="1" applyBorder="1" applyAlignment="1" applyProtection="1">
      <alignment horizontal="center" vertical="top" wrapText="1"/>
    </xf>
    <xf numFmtId="1" fontId="18" fillId="0" borderId="28" xfId="0" applyNumberFormat="1" applyFont="1" applyFill="1" applyBorder="1" applyAlignment="1" applyProtection="1">
      <alignment horizontal="center" vertical="top" wrapText="1"/>
    </xf>
    <xf numFmtId="0" fontId="18" fillId="3" borderId="10" xfId="0" applyNumberFormat="1" applyFont="1" applyFill="1" applyBorder="1" applyAlignment="1" applyProtection="1">
      <alignment horizontal="center" vertical="top" wrapText="1"/>
    </xf>
    <xf numFmtId="0" fontId="18" fillId="3" borderId="33" xfId="0" applyNumberFormat="1" applyFont="1" applyFill="1" applyBorder="1" applyAlignment="1" applyProtection="1">
      <alignment horizontal="center" vertical="top" wrapText="1"/>
    </xf>
    <xf numFmtId="1" fontId="18" fillId="3" borderId="10" xfId="0" applyNumberFormat="1" applyFont="1" applyFill="1" applyBorder="1" applyAlignment="1" applyProtection="1">
      <alignment horizontal="center" vertical="top" wrapText="1"/>
    </xf>
    <xf numFmtId="1" fontId="18" fillId="3" borderId="29" xfId="0" applyNumberFormat="1" applyFont="1" applyFill="1" applyBorder="1" applyAlignment="1" applyProtection="1">
      <alignment horizontal="center" vertical="top" wrapText="1"/>
    </xf>
    <xf numFmtId="0" fontId="18" fillId="3" borderId="64" xfId="0" applyNumberFormat="1" applyFont="1" applyFill="1" applyBorder="1" applyAlignment="1" applyProtection="1">
      <alignment horizontal="center" vertical="top" wrapText="1"/>
    </xf>
    <xf numFmtId="0" fontId="18" fillId="3" borderId="29" xfId="0" applyNumberFormat="1" applyFont="1" applyFill="1" applyBorder="1" applyAlignment="1" applyProtection="1">
      <alignment horizontal="center" vertical="top" wrapText="1"/>
    </xf>
    <xf numFmtId="0" fontId="18" fillId="3" borderId="18" xfId="0" applyFont="1" applyFill="1" applyBorder="1" applyAlignment="1" applyProtection="1">
      <alignment horizontal="center" vertical="top"/>
    </xf>
    <xf numFmtId="0" fontId="35" fillId="0" borderId="22" xfId="0" applyFont="1" applyFill="1" applyBorder="1" applyAlignment="1">
      <alignment vertical="top"/>
    </xf>
    <xf numFmtId="0" fontId="35" fillId="0" borderId="23" xfId="0" applyFont="1" applyFill="1" applyBorder="1" applyAlignment="1">
      <alignment vertical="top"/>
    </xf>
    <xf numFmtId="0" fontId="35" fillId="0" borderId="20" xfId="0" applyFont="1" applyFill="1" applyBorder="1" applyAlignment="1">
      <alignment vertical="top"/>
    </xf>
    <xf numFmtId="0" fontId="35" fillId="0" borderId="0" xfId="0" applyFont="1" applyFill="1" applyBorder="1" applyAlignment="1">
      <alignment vertical="top"/>
    </xf>
    <xf numFmtId="0" fontId="35" fillId="0" borderId="15" xfId="0" applyFont="1" applyFill="1" applyBorder="1" applyAlignment="1">
      <alignment vertical="top"/>
    </xf>
    <xf numFmtId="0" fontId="21" fillId="0" borderId="90" xfId="0" applyFont="1" applyFill="1" applyBorder="1" applyAlignment="1">
      <alignment vertical="top" wrapText="1"/>
    </xf>
    <xf numFmtId="0" fontId="35" fillId="3" borderId="94" xfId="0" applyFont="1" applyFill="1" applyBorder="1" applyAlignment="1">
      <alignment vertical="top"/>
    </xf>
    <xf numFmtId="0" fontId="21" fillId="0" borderId="71" xfId="0" applyFont="1" applyFill="1" applyBorder="1" applyAlignment="1">
      <alignment vertical="top" wrapText="1"/>
    </xf>
    <xf numFmtId="0" fontId="35" fillId="0" borderId="60" xfId="0" applyFont="1" applyFill="1" applyBorder="1" applyAlignment="1">
      <alignment vertical="top"/>
    </xf>
    <xf numFmtId="0" fontId="35" fillId="0" borderId="24" xfId="0" applyFont="1" applyFill="1" applyBorder="1" applyAlignment="1">
      <alignment vertical="top"/>
    </xf>
    <xf numFmtId="0" fontId="35" fillId="0" borderId="61" xfId="0" applyFont="1" applyFill="1" applyBorder="1" applyAlignment="1">
      <alignment vertical="top"/>
    </xf>
    <xf numFmtId="0" fontId="21" fillId="0" borderId="62" xfId="0" applyFont="1" applyFill="1" applyBorder="1" applyAlignment="1">
      <alignment vertical="top" wrapText="1"/>
    </xf>
    <xf numFmtId="0" fontId="18" fillId="0" borderId="7" xfId="0" applyFont="1" applyFill="1" applyBorder="1" applyAlignment="1" applyProtection="1">
      <alignment vertical="top"/>
    </xf>
    <xf numFmtId="0" fontId="17" fillId="0" borderId="20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vertical="top"/>
    </xf>
    <xf numFmtId="0" fontId="17" fillId="0" borderId="75" xfId="0" applyFont="1" applyFill="1" applyBorder="1" applyAlignment="1" applyProtection="1">
      <alignment vertical="top"/>
    </xf>
    <xf numFmtId="0" fontId="18" fillId="0" borderId="0" xfId="0" applyFont="1" applyFill="1" applyBorder="1" applyAlignment="1" applyProtection="1">
      <alignment horizontal="left" vertical="top"/>
    </xf>
    <xf numFmtId="0" fontId="21" fillId="0" borderId="62" xfId="0" applyFont="1" applyBorder="1" applyAlignment="1">
      <alignment vertical="top" wrapText="1"/>
    </xf>
    <xf numFmtId="0" fontId="17" fillId="0" borderId="5" xfId="0" applyFont="1" applyFill="1" applyBorder="1" applyAlignment="1" applyProtection="1">
      <alignment vertical="top" wrapText="1"/>
    </xf>
    <xf numFmtId="0" fontId="21" fillId="0" borderId="28" xfId="0" applyFont="1" applyBorder="1" applyAlignment="1">
      <alignment vertical="top" wrapText="1"/>
    </xf>
    <xf numFmtId="9" fontId="18" fillId="0" borderId="11" xfId="2" applyNumberFormat="1" applyFont="1" applyFill="1" applyBorder="1" applyAlignment="1" applyProtection="1">
      <alignment horizontal="center" vertical="top" wrapText="1"/>
    </xf>
    <xf numFmtId="10" fontId="17" fillId="3" borderId="77" xfId="2" applyNumberFormat="1" applyFont="1" applyFill="1" applyBorder="1" applyAlignment="1" applyProtection="1">
      <alignment horizontal="center" vertical="top" wrapText="1"/>
    </xf>
    <xf numFmtId="10" fontId="18" fillId="0" borderId="32" xfId="2" applyNumberFormat="1" applyFont="1" applyFill="1" applyBorder="1" applyAlignment="1" applyProtection="1">
      <alignment horizontal="center" vertical="top" wrapText="1"/>
    </xf>
    <xf numFmtId="10" fontId="18" fillId="3" borderId="5" xfId="2" applyNumberFormat="1" applyFont="1" applyFill="1" applyBorder="1" applyAlignment="1" applyProtection="1">
      <alignment horizontal="center" vertical="top" wrapText="1"/>
    </xf>
    <xf numFmtId="10" fontId="18" fillId="3" borderId="6" xfId="2" applyNumberFormat="1" applyFont="1" applyFill="1" applyBorder="1" applyAlignment="1" applyProtection="1">
      <alignment horizontal="center" vertical="top" wrapText="1"/>
    </xf>
    <xf numFmtId="10" fontId="18" fillId="3" borderId="3" xfId="2" applyNumberFormat="1" applyFont="1" applyFill="1" applyBorder="1" applyAlignment="1" applyProtection="1">
      <alignment horizontal="center" vertical="top" wrapText="1"/>
    </xf>
    <xf numFmtId="10" fontId="18" fillId="0" borderId="39" xfId="2" applyNumberFormat="1" applyFont="1" applyFill="1" applyBorder="1" applyAlignment="1" applyProtection="1">
      <alignment horizontal="center" vertical="top" wrapText="1"/>
    </xf>
    <xf numFmtId="164" fontId="18" fillId="3" borderId="30" xfId="0" applyNumberFormat="1" applyFont="1" applyFill="1" applyBorder="1" applyAlignment="1" applyProtection="1">
      <alignment vertical="top" wrapText="1"/>
    </xf>
    <xf numFmtId="0" fontId="17" fillId="3" borderId="11" xfId="0" applyFont="1" applyFill="1" applyBorder="1" applyAlignment="1" applyProtection="1">
      <alignment horizontal="center" vertical="top" wrapText="1"/>
    </xf>
    <xf numFmtId="10" fontId="17" fillId="3" borderId="69" xfId="2" applyNumberFormat="1" applyFont="1" applyFill="1" applyBorder="1" applyAlignment="1" applyProtection="1">
      <alignment horizontal="center" vertical="top" wrapText="1"/>
    </xf>
    <xf numFmtId="164" fontId="18" fillId="3" borderId="27" xfId="0" applyNumberFormat="1" applyFont="1" applyFill="1" applyBorder="1" applyAlignment="1" applyProtection="1">
      <alignment vertical="top" wrapText="1"/>
    </xf>
    <xf numFmtId="164" fontId="18" fillId="3" borderId="78" xfId="0" applyNumberFormat="1" applyFont="1" applyFill="1" applyBorder="1" applyAlignment="1" applyProtection="1">
      <alignment vertical="top" wrapText="1"/>
    </xf>
    <xf numFmtId="0" fontId="21" fillId="3" borderId="62" xfId="0" applyFont="1" applyFill="1" applyBorder="1" applyAlignment="1">
      <alignment vertical="top" wrapText="1"/>
    </xf>
    <xf numFmtId="164" fontId="18" fillId="0" borderId="30" xfId="0" applyNumberFormat="1" applyFont="1" applyFill="1" applyBorder="1" applyAlignment="1" applyProtection="1">
      <alignment vertical="top" wrapText="1"/>
    </xf>
    <xf numFmtId="164" fontId="18" fillId="0" borderId="27" xfId="0" applyNumberFormat="1" applyFont="1" applyFill="1" applyBorder="1" applyAlignment="1" applyProtection="1">
      <alignment vertical="top" wrapText="1"/>
    </xf>
    <xf numFmtId="164" fontId="18" fillId="0" borderId="78" xfId="0" applyNumberFormat="1" applyFont="1" applyFill="1" applyBorder="1" applyAlignment="1" applyProtection="1">
      <alignment vertical="top" wrapText="1"/>
    </xf>
    <xf numFmtId="0" fontId="17" fillId="3" borderId="11" xfId="0" applyFont="1" applyFill="1" applyBorder="1" applyAlignment="1" applyProtection="1">
      <alignment vertical="top" wrapText="1"/>
    </xf>
    <xf numFmtId="9" fontId="18" fillId="0" borderId="100" xfId="2" applyNumberFormat="1" applyFont="1" applyFill="1" applyBorder="1" applyAlignment="1" applyProtection="1">
      <alignment horizontal="center" vertical="top" wrapText="1"/>
    </xf>
    <xf numFmtId="171" fontId="18" fillId="0" borderId="14" xfId="2" applyNumberFormat="1" applyFont="1" applyFill="1" applyBorder="1" applyAlignment="1" applyProtection="1">
      <alignment horizontal="center" vertical="top" wrapText="1"/>
    </xf>
    <xf numFmtId="0" fontId="21" fillId="0" borderId="0" xfId="0" applyFont="1" applyBorder="1" applyAlignment="1">
      <alignment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0" fontId="18" fillId="3" borderId="0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164" fontId="18" fillId="3" borderId="0" xfId="2" applyNumberFormat="1" applyFont="1" applyFill="1" applyBorder="1" applyAlignment="1" applyProtection="1">
      <alignment vertical="top" wrapText="1"/>
    </xf>
    <xf numFmtId="164" fontId="18" fillId="0" borderId="0" xfId="0" applyNumberFormat="1" applyFont="1" applyFill="1" applyBorder="1" applyAlignment="1" applyProtection="1">
      <alignment horizontal="left" vertical="top"/>
    </xf>
    <xf numFmtId="0" fontId="35" fillId="0" borderId="0" xfId="0" applyFont="1" applyAlignment="1">
      <alignment horizontal="left" vertical="top" wrapText="1"/>
    </xf>
    <xf numFmtId="0" fontId="18" fillId="0" borderId="0" xfId="0" applyFont="1" applyFill="1" applyBorder="1" applyAlignment="1" applyProtection="1">
      <alignment vertical="top" wrapText="1"/>
    </xf>
    <xf numFmtId="166" fontId="18" fillId="3" borderId="0" xfId="0" applyNumberFormat="1" applyFont="1" applyFill="1" applyAlignment="1" applyProtection="1">
      <alignment vertical="top"/>
    </xf>
    <xf numFmtId="0" fontId="17" fillId="0" borderId="57" xfId="0" applyFont="1" applyFill="1" applyBorder="1" applyAlignment="1" applyProtection="1">
      <alignment horizontal="center" vertical="top"/>
    </xf>
    <xf numFmtId="0" fontId="17" fillId="0" borderId="58" xfId="0" applyFont="1" applyFill="1" applyBorder="1" applyAlignment="1" applyProtection="1">
      <alignment horizontal="center" vertical="top"/>
    </xf>
    <xf numFmtId="0" fontId="17" fillId="0" borderId="105" xfId="0" applyFont="1" applyFill="1" applyBorder="1" applyAlignment="1" applyProtection="1">
      <alignment horizontal="center" vertical="top"/>
    </xf>
    <xf numFmtId="0" fontId="17" fillId="0" borderId="9" xfId="0" applyFont="1" applyFill="1" applyBorder="1" applyAlignment="1" applyProtection="1">
      <alignment vertical="top" wrapText="1"/>
    </xf>
    <xf numFmtId="168" fontId="17" fillId="0" borderId="78" xfId="2" applyNumberFormat="1" applyFont="1" applyFill="1" applyBorder="1" applyAlignment="1" applyProtection="1">
      <alignment vertical="top" wrapText="1"/>
    </xf>
    <xf numFmtId="168" fontId="17" fillId="0" borderId="71" xfId="2" applyNumberFormat="1" applyFont="1" applyFill="1" applyBorder="1" applyAlignment="1" applyProtection="1">
      <alignment vertical="top" wrapText="1"/>
    </xf>
    <xf numFmtId="10" fontId="17" fillId="0" borderId="71" xfId="2" applyNumberFormat="1" applyFont="1" applyFill="1" applyBorder="1" applyAlignment="1" applyProtection="1">
      <alignment vertical="top" wrapText="1"/>
    </xf>
    <xf numFmtId="168" fontId="17" fillId="3" borderId="106" xfId="2" applyNumberFormat="1" applyFont="1" applyFill="1" applyBorder="1" applyAlignment="1" applyProtection="1">
      <alignment vertical="top" wrapText="1"/>
    </xf>
    <xf numFmtId="168" fontId="17" fillId="3" borderId="71" xfId="2" applyNumberFormat="1" applyFont="1" applyFill="1" applyBorder="1" applyAlignment="1" applyProtection="1">
      <alignment vertical="top" wrapText="1"/>
    </xf>
    <xf numFmtId="10" fontId="17" fillId="3" borderId="71" xfId="2" applyNumberFormat="1" applyFont="1" applyFill="1" applyBorder="1" applyAlignment="1" applyProtection="1">
      <alignment vertical="top" wrapText="1"/>
    </xf>
    <xf numFmtId="168" fontId="17" fillId="3" borderId="61" xfId="2" applyNumberFormat="1" applyFont="1" applyFill="1" applyBorder="1" applyAlignment="1" applyProtection="1">
      <alignment vertical="top" wrapText="1"/>
    </xf>
    <xf numFmtId="10" fontId="17" fillId="3" borderId="107" xfId="2" applyNumberFormat="1" applyFont="1" applyFill="1" applyBorder="1" applyAlignment="1" applyProtection="1">
      <alignment vertical="top" wrapText="1"/>
    </xf>
    <xf numFmtId="168" fontId="17" fillId="3" borderId="108" xfId="2" applyNumberFormat="1" applyFont="1" applyFill="1" applyBorder="1" applyAlignment="1" applyProtection="1">
      <alignment vertical="top" wrapText="1"/>
    </xf>
    <xf numFmtId="168" fontId="17" fillId="3" borderId="109" xfId="2" applyNumberFormat="1" applyFont="1" applyFill="1" applyBorder="1" applyAlignment="1" applyProtection="1">
      <alignment vertical="top" wrapText="1"/>
    </xf>
    <xf numFmtId="10" fontId="17" fillId="3" borderId="63" xfId="2" applyNumberFormat="1" applyFont="1" applyFill="1" applyBorder="1" applyAlignment="1" applyProtection="1">
      <alignment vertical="top" wrapText="1"/>
    </xf>
    <xf numFmtId="0" fontId="18" fillId="0" borderId="1" xfId="0" applyFont="1" applyFill="1" applyBorder="1" applyAlignment="1" applyProtection="1">
      <alignment vertical="top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198" t="s">
        <v>39</v>
      </c>
      <c r="B1" s="199"/>
      <c r="C1" s="200" t="s">
        <v>40</v>
      </c>
      <c r="D1" s="192" t="s">
        <v>44</v>
      </c>
      <c r="E1" s="193"/>
      <c r="F1" s="194"/>
      <c r="G1" s="192" t="s">
        <v>17</v>
      </c>
      <c r="H1" s="193"/>
      <c r="I1" s="194"/>
      <c r="J1" s="192" t="s">
        <v>18</v>
      </c>
      <c r="K1" s="193"/>
      <c r="L1" s="194"/>
      <c r="M1" s="192" t="s">
        <v>22</v>
      </c>
      <c r="N1" s="193"/>
      <c r="O1" s="194"/>
      <c r="P1" s="195" t="s">
        <v>23</v>
      </c>
      <c r="Q1" s="196"/>
      <c r="R1" s="192" t="s">
        <v>24</v>
      </c>
      <c r="S1" s="193"/>
      <c r="T1" s="194"/>
      <c r="U1" s="192" t="s">
        <v>25</v>
      </c>
      <c r="V1" s="193"/>
      <c r="W1" s="194"/>
      <c r="X1" s="195" t="s">
        <v>26</v>
      </c>
      <c r="Y1" s="197"/>
      <c r="Z1" s="196"/>
      <c r="AA1" s="195" t="s">
        <v>27</v>
      </c>
      <c r="AB1" s="196"/>
      <c r="AC1" s="192" t="s">
        <v>28</v>
      </c>
      <c r="AD1" s="193"/>
      <c r="AE1" s="194"/>
      <c r="AF1" s="192" t="s">
        <v>29</v>
      </c>
      <c r="AG1" s="193"/>
      <c r="AH1" s="194"/>
      <c r="AI1" s="192" t="s">
        <v>30</v>
      </c>
      <c r="AJ1" s="193"/>
      <c r="AK1" s="194"/>
      <c r="AL1" s="195" t="s">
        <v>31</v>
      </c>
      <c r="AM1" s="196"/>
      <c r="AN1" s="192" t="s">
        <v>32</v>
      </c>
      <c r="AO1" s="193"/>
      <c r="AP1" s="194"/>
      <c r="AQ1" s="192" t="s">
        <v>33</v>
      </c>
      <c r="AR1" s="193"/>
      <c r="AS1" s="194"/>
      <c r="AT1" s="192" t="s">
        <v>34</v>
      </c>
      <c r="AU1" s="193"/>
      <c r="AV1" s="194"/>
    </row>
    <row r="2" spans="1:48" ht="39" customHeight="1">
      <c r="A2" s="199"/>
      <c r="B2" s="199"/>
      <c r="C2" s="200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200" t="s">
        <v>82</v>
      </c>
      <c r="B3" s="200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00"/>
      <c r="B4" s="200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00"/>
      <c r="B5" s="200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200"/>
      <c r="B6" s="200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00"/>
      <c r="B7" s="200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200"/>
      <c r="B8" s="200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200"/>
      <c r="B9" s="200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201" t="s">
        <v>57</v>
      </c>
      <c r="B1" s="201"/>
      <c r="C1" s="201"/>
      <c r="D1" s="201"/>
      <c r="E1" s="201"/>
    </row>
    <row r="2" spans="1:5">
      <c r="A2" s="12"/>
      <c r="B2" s="12"/>
      <c r="C2" s="12"/>
      <c r="D2" s="12"/>
      <c r="E2" s="12"/>
    </row>
    <row r="3" spans="1:5">
      <c r="A3" s="202" t="s">
        <v>129</v>
      </c>
      <c r="B3" s="202"/>
      <c r="C3" s="202"/>
      <c r="D3" s="202"/>
      <c r="E3" s="202"/>
    </row>
    <row r="4" spans="1:5" ht="45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>
      <c r="A25" s="28"/>
      <c r="B25" s="28"/>
      <c r="C25" s="28"/>
      <c r="D25" s="28"/>
      <c r="E25" s="28"/>
    </row>
    <row r="26" spans="1:5">
      <c r="A26" s="203" t="s">
        <v>78</v>
      </c>
      <c r="B26" s="203"/>
      <c r="C26" s="203"/>
      <c r="D26" s="203"/>
      <c r="E26" s="203"/>
    </row>
    <row r="27" spans="1:5">
      <c r="A27" s="28"/>
      <c r="B27" s="28"/>
      <c r="C27" s="28"/>
      <c r="D27" s="28"/>
      <c r="E27" s="28"/>
    </row>
    <row r="28" spans="1:5">
      <c r="A28" s="203" t="s">
        <v>79</v>
      </c>
      <c r="B28" s="203"/>
      <c r="C28" s="203"/>
      <c r="D28" s="203"/>
      <c r="E28" s="203"/>
    </row>
    <row r="29" spans="1:5">
      <c r="A29" s="203"/>
      <c r="B29" s="203"/>
      <c r="C29" s="203"/>
      <c r="D29" s="203"/>
      <c r="E29" s="203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4" customWidth="1"/>
    <col min="2" max="2" width="42.5546875" style="44" customWidth="1"/>
    <col min="3" max="3" width="6.88671875" style="44" customWidth="1"/>
    <col min="4" max="15" width="9.5546875" style="44" customWidth="1"/>
    <col min="16" max="17" width="10.5546875" style="44" customWidth="1"/>
    <col min="18" max="29" width="0" style="45" hidden="1" customWidth="1"/>
    <col min="30" max="16384" width="9.109375" style="45"/>
  </cols>
  <sheetData>
    <row r="1" spans="1:256">
      <c r="Q1" s="35" t="s">
        <v>50</v>
      </c>
    </row>
    <row r="2" spans="1:256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>
      <c r="A3" s="37" t="s">
        <v>0</v>
      </c>
      <c r="B3" s="226" t="s">
        <v>45</v>
      </c>
      <c r="C3" s="226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>
      <c r="A5" s="214" t="s">
        <v>1</v>
      </c>
      <c r="B5" s="209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75" customHeight="1">
      <c r="A6" s="214"/>
      <c r="B6" s="209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>
      <c r="A7" s="214"/>
      <c r="B7" s="209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>
      <c r="A8" s="214" t="s">
        <v>3</v>
      </c>
      <c r="B8" s="209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227" t="s">
        <v>204</v>
      </c>
      <c r="N8" s="228"/>
      <c r="O8" s="229"/>
      <c r="P8" s="56"/>
      <c r="Q8" s="56"/>
    </row>
    <row r="9" spans="1:256" ht="33.75" customHeight="1">
      <c r="A9" s="214"/>
      <c r="B9" s="209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>
      <c r="A10" s="214" t="s">
        <v>4</v>
      </c>
      <c r="B10" s="209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>
      <c r="A11" s="214"/>
      <c r="B11" s="209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>
      <c r="A12" s="214" t="s">
        <v>5</v>
      </c>
      <c r="B12" s="209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>
      <c r="A13" s="214"/>
      <c r="B13" s="209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>
      <c r="A14" s="214" t="s">
        <v>9</v>
      </c>
      <c r="B14" s="209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>
      <c r="A15" s="214"/>
      <c r="B15" s="209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210"/>
      <c r="AJ16" s="210"/>
      <c r="AK16" s="210"/>
      <c r="AZ16" s="210"/>
      <c r="BA16" s="210"/>
      <c r="BB16" s="210"/>
      <c r="BQ16" s="210"/>
      <c r="BR16" s="210"/>
      <c r="BS16" s="210"/>
      <c r="CH16" s="210"/>
      <c r="CI16" s="210"/>
      <c r="CJ16" s="210"/>
      <c r="CY16" s="210"/>
      <c r="CZ16" s="210"/>
      <c r="DA16" s="210"/>
      <c r="DP16" s="210"/>
      <c r="DQ16" s="210"/>
      <c r="DR16" s="210"/>
      <c r="EG16" s="210"/>
      <c r="EH16" s="210"/>
      <c r="EI16" s="210"/>
      <c r="EX16" s="210"/>
      <c r="EY16" s="210"/>
      <c r="EZ16" s="210"/>
      <c r="FO16" s="210"/>
      <c r="FP16" s="210"/>
      <c r="FQ16" s="210"/>
      <c r="GF16" s="210"/>
      <c r="GG16" s="210"/>
      <c r="GH16" s="210"/>
      <c r="GW16" s="210"/>
      <c r="GX16" s="210"/>
      <c r="GY16" s="210"/>
      <c r="HN16" s="210"/>
      <c r="HO16" s="210"/>
      <c r="HP16" s="210"/>
      <c r="IE16" s="210"/>
      <c r="IF16" s="210"/>
      <c r="IG16" s="210"/>
      <c r="IV16" s="210"/>
    </row>
    <row r="17" spans="1:17" ht="320.25" customHeight="1">
      <c r="A17" s="214" t="s">
        <v>6</v>
      </c>
      <c r="B17" s="209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" customHeight="1">
      <c r="A18" s="214"/>
      <c r="B18" s="209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214" t="s">
        <v>7</v>
      </c>
      <c r="B19" s="209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" customHeight="1">
      <c r="A20" s="214"/>
      <c r="B20" s="209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214" t="s">
        <v>8</v>
      </c>
      <c r="B21" s="209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214"/>
      <c r="B22" s="209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219" t="s">
        <v>14</v>
      </c>
      <c r="B23" s="215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" customHeight="1">
      <c r="A24" s="220"/>
      <c r="B24" s="215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218" t="s">
        <v>15</v>
      </c>
      <c r="B25" s="215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" customHeight="1">
      <c r="A26" s="218"/>
      <c r="B26" s="215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214" t="s">
        <v>93</v>
      </c>
      <c r="B31" s="209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214"/>
      <c r="B32" s="209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214" t="s">
        <v>95</v>
      </c>
      <c r="B34" s="209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214"/>
      <c r="B35" s="209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" customHeight="1">
      <c r="A36" s="223" t="s">
        <v>97</v>
      </c>
      <c r="B36" s="216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" customHeight="1">
      <c r="A37" s="224"/>
      <c r="B37" s="217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214" t="s">
        <v>99</v>
      </c>
      <c r="B39" s="209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211" t="s">
        <v>246</v>
      </c>
      <c r="I39" s="212"/>
      <c r="J39" s="212"/>
      <c r="K39" s="212"/>
      <c r="L39" s="212"/>
      <c r="M39" s="212"/>
      <c r="N39" s="212"/>
      <c r="O39" s="213"/>
      <c r="P39" s="55" t="s">
        <v>188</v>
      </c>
      <c r="Q39" s="56"/>
    </row>
    <row r="40" spans="1:17" ht="39.9" customHeight="1">
      <c r="A40" s="214" t="s">
        <v>10</v>
      </c>
      <c r="B40" s="209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214" t="s">
        <v>100</v>
      </c>
      <c r="B41" s="209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" customHeight="1">
      <c r="A42" s="214"/>
      <c r="B42" s="209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214" t="s">
        <v>102</v>
      </c>
      <c r="B43" s="209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206" t="s">
        <v>191</v>
      </c>
      <c r="H43" s="207"/>
      <c r="I43" s="207"/>
      <c r="J43" s="207"/>
      <c r="K43" s="207"/>
      <c r="L43" s="207"/>
      <c r="M43" s="207"/>
      <c r="N43" s="207"/>
      <c r="O43" s="208"/>
      <c r="P43" s="56"/>
      <c r="Q43" s="56"/>
    </row>
    <row r="44" spans="1:17" ht="39.9" customHeight="1">
      <c r="A44" s="214"/>
      <c r="B44" s="209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214" t="s">
        <v>104</v>
      </c>
      <c r="B45" s="209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" customHeight="1">
      <c r="A46" s="214" t="s">
        <v>12</v>
      </c>
      <c r="B46" s="209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" customHeight="1">
      <c r="A47" s="221" t="s">
        <v>107</v>
      </c>
      <c r="B47" s="216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" customHeight="1">
      <c r="A48" s="222"/>
      <c r="B48" s="217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221" t="s">
        <v>108</v>
      </c>
      <c r="B49" s="216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" customHeight="1">
      <c r="A50" s="222"/>
      <c r="B50" s="217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214" t="s">
        <v>110</v>
      </c>
      <c r="B51" s="209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" customHeight="1">
      <c r="A52" s="214"/>
      <c r="B52" s="209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214" t="s">
        <v>113</v>
      </c>
      <c r="B53" s="209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214"/>
      <c r="B54" s="209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214" t="s">
        <v>114</v>
      </c>
      <c r="B55" s="209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214"/>
      <c r="B56" s="209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214" t="s">
        <v>116</v>
      </c>
      <c r="B57" s="209" t="s">
        <v>117</v>
      </c>
      <c r="C57" s="53" t="s">
        <v>20</v>
      </c>
      <c r="D57" s="93" t="s">
        <v>234</v>
      </c>
      <c r="E57" s="92"/>
      <c r="F57" s="92" t="s">
        <v>235</v>
      </c>
      <c r="G57" s="230" t="s">
        <v>232</v>
      </c>
      <c r="H57" s="230"/>
      <c r="I57" s="92" t="s">
        <v>236</v>
      </c>
      <c r="J57" s="92" t="s">
        <v>237</v>
      </c>
      <c r="K57" s="227" t="s">
        <v>238</v>
      </c>
      <c r="L57" s="228"/>
      <c r="M57" s="228"/>
      <c r="N57" s="228"/>
      <c r="O57" s="229"/>
      <c r="P57" s="88" t="s">
        <v>198</v>
      </c>
      <c r="Q57" s="56"/>
    </row>
    <row r="58" spans="1:17" ht="39.9" customHeight="1">
      <c r="A58" s="214"/>
      <c r="B58" s="209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219" t="s">
        <v>119</v>
      </c>
      <c r="B59" s="219" t="s">
        <v>118</v>
      </c>
      <c r="C59" s="219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225"/>
      <c r="B60" s="225"/>
      <c r="C60" s="225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225"/>
      <c r="B61" s="225"/>
      <c r="C61" s="220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" customHeight="1">
      <c r="A62" s="220"/>
      <c r="B62" s="220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" customHeight="1">
      <c r="A63" s="214" t="s">
        <v>120</v>
      </c>
      <c r="B63" s="209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" customHeight="1">
      <c r="A64" s="214"/>
      <c r="B64" s="209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>
      <c r="A65" s="218" t="s">
        <v>122</v>
      </c>
      <c r="B65" s="215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" customHeight="1">
      <c r="A66" s="218"/>
      <c r="B66" s="215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" customHeight="1">
      <c r="A67" s="214" t="s">
        <v>124</v>
      </c>
      <c r="B67" s="209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" customHeight="1">
      <c r="A68" s="214"/>
      <c r="B68" s="209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>
      <c r="A69" s="221" t="s">
        <v>126</v>
      </c>
      <c r="B69" s="216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" customHeight="1">
      <c r="A70" s="222"/>
      <c r="B70" s="217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>
      <c r="B73" s="204" t="s">
        <v>254</v>
      </c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</row>
    <row r="74" spans="1:20" ht="13.8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3.8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3.8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3.8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3.8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>
      <c r="B79" s="205" t="s">
        <v>215</v>
      </c>
      <c r="C79" s="205"/>
      <c r="D79" s="205"/>
      <c r="E79" s="205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146"/>
  <sheetViews>
    <sheetView tabSelected="1" view="pageBreakPreview" topLeftCell="AJ84" zoomScale="47" zoomScaleSheetLayoutView="47" workbookViewId="0">
      <selection activeCell="AR52" sqref="AR52:AR57"/>
    </sheetView>
  </sheetViews>
  <sheetFormatPr defaultColWidth="9.109375" defaultRowHeight="15.6"/>
  <cols>
    <col min="1" max="1" width="7.33203125" style="623" customWidth="1"/>
    <col min="2" max="2" width="25" style="623" customWidth="1"/>
    <col min="3" max="3" width="25.6640625" style="623" customWidth="1"/>
    <col min="4" max="4" width="23.6640625" style="624" customWidth="1"/>
    <col min="5" max="5" width="28.5546875" style="625" customWidth="1"/>
    <col min="6" max="6" width="25.44140625" style="625" customWidth="1"/>
    <col min="7" max="7" width="18.44140625" style="625" customWidth="1"/>
    <col min="8" max="8" width="16.33203125" style="626" hidden="1" customWidth="1"/>
    <col min="9" max="9" width="16.6640625" style="626" hidden="1" customWidth="1"/>
    <col min="10" max="10" width="8.88671875" style="626" hidden="1" customWidth="1"/>
    <col min="11" max="11" width="15.44140625" style="626" hidden="1" customWidth="1"/>
    <col min="12" max="12" width="15.6640625" style="626" hidden="1" customWidth="1"/>
    <col min="13" max="13" width="8.33203125" style="626" hidden="1" customWidth="1"/>
    <col min="14" max="14" width="17.5546875" style="626" hidden="1" customWidth="1"/>
    <col min="15" max="15" width="17.109375" style="626" hidden="1" customWidth="1"/>
    <col min="16" max="16" width="8.88671875" style="626" hidden="1" customWidth="1"/>
    <col min="17" max="18" width="16.109375" style="626" hidden="1" customWidth="1"/>
    <col min="19" max="19" width="8.33203125" style="626" hidden="1" customWidth="1"/>
    <col min="20" max="20" width="17" style="626" hidden="1" customWidth="1"/>
    <col min="21" max="21" width="16" style="626" hidden="1" customWidth="1"/>
    <col min="22" max="22" width="9" style="626" hidden="1" customWidth="1"/>
    <col min="23" max="23" width="15.5546875" style="626" hidden="1" customWidth="1"/>
    <col min="24" max="24" width="15.88671875" style="626" hidden="1" customWidth="1"/>
    <col min="25" max="25" width="9.109375" style="626" hidden="1" customWidth="1"/>
    <col min="26" max="26" width="16.88671875" style="626" hidden="1" customWidth="1"/>
    <col min="27" max="27" width="15.44140625" style="626" hidden="1" customWidth="1"/>
    <col min="28" max="28" width="8.44140625" style="626" hidden="1" customWidth="1"/>
    <col min="29" max="29" width="22" style="626" customWidth="1"/>
    <col min="30" max="30" width="22.33203125" style="626" customWidth="1"/>
    <col min="31" max="31" width="12.33203125" style="626" customWidth="1"/>
    <col min="32" max="32" width="22.88671875" style="626" customWidth="1"/>
    <col min="33" max="33" width="21.88671875" style="626" customWidth="1"/>
    <col min="34" max="34" width="13.5546875" style="626" customWidth="1"/>
    <col min="35" max="35" width="24.44140625" style="626" customWidth="1"/>
    <col min="36" max="36" width="9.5546875" style="626" customWidth="1"/>
    <col min="37" max="37" width="9.33203125" style="626" customWidth="1"/>
    <col min="38" max="38" width="21.88671875" style="626" customWidth="1"/>
    <col min="39" max="39" width="9.109375" style="626" customWidth="1"/>
    <col min="40" max="40" width="10.44140625" style="626" customWidth="1"/>
    <col min="41" max="41" width="23.88671875" style="626" customWidth="1"/>
    <col min="42" max="42" width="10" style="626" bestFit="1" customWidth="1"/>
    <col min="43" max="43" width="6.5546875" style="626" customWidth="1"/>
    <col min="44" max="44" width="159.109375" style="614" customWidth="1"/>
    <col min="45" max="1276" width="0" style="628" hidden="1" customWidth="1"/>
    <col min="1277" max="16384" width="9.109375" style="628"/>
  </cols>
  <sheetData>
    <row r="1" spans="1:44">
      <c r="AR1" s="627" t="s">
        <v>279</v>
      </c>
    </row>
    <row r="2" spans="1:44" ht="34.5" customHeight="1">
      <c r="A2" s="281" t="s">
        <v>338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</row>
    <row r="3" spans="1:44" s="631" customFormat="1" ht="51.75" customHeight="1">
      <c r="A3" s="629" t="s">
        <v>313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  <c r="R3" s="630"/>
      <c r="S3" s="630"/>
      <c r="T3" s="630"/>
      <c r="U3" s="630"/>
      <c r="V3" s="630"/>
      <c r="W3" s="630"/>
      <c r="X3" s="630"/>
      <c r="Y3" s="630"/>
      <c r="Z3" s="630"/>
      <c r="AA3" s="630"/>
      <c r="AB3" s="630"/>
      <c r="AC3" s="630"/>
      <c r="AD3" s="630"/>
      <c r="AE3" s="630"/>
      <c r="AF3" s="630"/>
      <c r="AG3" s="630"/>
      <c r="AH3" s="630"/>
      <c r="AI3" s="630"/>
      <c r="AJ3" s="630"/>
      <c r="AK3" s="630"/>
      <c r="AL3" s="630"/>
      <c r="AM3" s="630"/>
      <c r="AN3" s="630"/>
      <c r="AO3" s="630"/>
      <c r="AP3" s="630"/>
      <c r="AQ3" s="630"/>
      <c r="AR3" s="630"/>
    </row>
    <row r="4" spans="1:44" s="631" customFormat="1" ht="18.75" customHeight="1">
      <c r="A4" s="282" t="s">
        <v>263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</row>
    <row r="5" spans="1:44" ht="16.2" thickBot="1">
      <c r="A5" s="283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4"/>
      <c r="AK5" s="284"/>
      <c r="AL5" s="614"/>
      <c r="AM5" s="614"/>
      <c r="AN5" s="614"/>
      <c r="AO5" s="632"/>
      <c r="AP5" s="632"/>
      <c r="AQ5" s="632"/>
      <c r="AR5" s="633" t="s">
        <v>257</v>
      </c>
    </row>
    <row r="6" spans="1:44" ht="24.75" customHeight="1">
      <c r="A6" s="634" t="s">
        <v>0</v>
      </c>
      <c r="B6" s="488" t="s">
        <v>270</v>
      </c>
      <c r="C6" s="488" t="s">
        <v>259</v>
      </c>
      <c r="D6" s="488" t="s">
        <v>314</v>
      </c>
      <c r="E6" s="635" t="s">
        <v>256</v>
      </c>
      <c r="F6" s="636"/>
      <c r="G6" s="637"/>
      <c r="H6" s="285" t="s">
        <v>255</v>
      </c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7"/>
      <c r="AR6" s="638" t="s">
        <v>290</v>
      </c>
    </row>
    <row r="7" spans="1:44" ht="28.5" customHeight="1">
      <c r="A7" s="639"/>
      <c r="B7" s="493"/>
      <c r="C7" s="493"/>
      <c r="D7" s="493"/>
      <c r="E7" s="640" t="s">
        <v>289</v>
      </c>
      <c r="F7" s="640" t="s">
        <v>291</v>
      </c>
      <c r="G7" s="641" t="s">
        <v>19</v>
      </c>
      <c r="H7" s="288" t="s">
        <v>17</v>
      </c>
      <c r="I7" s="289"/>
      <c r="J7" s="290"/>
      <c r="K7" s="291" t="s">
        <v>18</v>
      </c>
      <c r="L7" s="292"/>
      <c r="M7" s="293"/>
      <c r="N7" s="291" t="s">
        <v>22</v>
      </c>
      <c r="O7" s="292"/>
      <c r="P7" s="293"/>
      <c r="Q7" s="291" t="s">
        <v>24</v>
      </c>
      <c r="R7" s="292"/>
      <c r="S7" s="293"/>
      <c r="T7" s="291" t="s">
        <v>25</v>
      </c>
      <c r="U7" s="292"/>
      <c r="V7" s="293"/>
      <c r="W7" s="291" t="s">
        <v>26</v>
      </c>
      <c r="X7" s="292"/>
      <c r="Y7" s="293"/>
      <c r="Z7" s="291" t="s">
        <v>28</v>
      </c>
      <c r="AA7" s="294"/>
      <c r="AB7" s="295"/>
      <c r="AC7" s="291" t="s">
        <v>29</v>
      </c>
      <c r="AD7" s="294"/>
      <c r="AE7" s="295"/>
      <c r="AF7" s="291" t="s">
        <v>30</v>
      </c>
      <c r="AG7" s="294"/>
      <c r="AH7" s="295"/>
      <c r="AI7" s="291" t="s">
        <v>32</v>
      </c>
      <c r="AJ7" s="294"/>
      <c r="AK7" s="295"/>
      <c r="AL7" s="291" t="s">
        <v>33</v>
      </c>
      <c r="AM7" s="294"/>
      <c r="AN7" s="295"/>
      <c r="AO7" s="291" t="s">
        <v>34</v>
      </c>
      <c r="AP7" s="292"/>
      <c r="AQ7" s="293"/>
      <c r="AR7" s="642"/>
    </row>
    <row r="8" spans="1:44" ht="65.25" customHeight="1">
      <c r="A8" s="643"/>
      <c r="B8" s="644"/>
      <c r="C8" s="644"/>
      <c r="D8" s="644"/>
      <c r="E8" s="644"/>
      <c r="F8" s="644"/>
      <c r="G8" s="645"/>
      <c r="H8" s="296" t="s">
        <v>20</v>
      </c>
      <c r="I8" s="297" t="s">
        <v>21</v>
      </c>
      <c r="J8" s="298" t="s">
        <v>19</v>
      </c>
      <c r="K8" s="297" t="s">
        <v>20</v>
      </c>
      <c r="L8" s="297" t="s">
        <v>21</v>
      </c>
      <c r="M8" s="298" t="s">
        <v>19</v>
      </c>
      <c r="N8" s="299" t="s">
        <v>20</v>
      </c>
      <c r="O8" s="297" t="s">
        <v>21</v>
      </c>
      <c r="P8" s="300" t="s">
        <v>19</v>
      </c>
      <c r="Q8" s="301" t="s">
        <v>20</v>
      </c>
      <c r="R8" s="297" t="s">
        <v>21</v>
      </c>
      <c r="S8" s="300" t="s">
        <v>19</v>
      </c>
      <c r="T8" s="301" t="s">
        <v>20</v>
      </c>
      <c r="U8" s="297" t="s">
        <v>21</v>
      </c>
      <c r="V8" s="300" t="s">
        <v>19</v>
      </c>
      <c r="W8" s="301" t="s">
        <v>20</v>
      </c>
      <c r="X8" s="297" t="s">
        <v>21</v>
      </c>
      <c r="Y8" s="300" t="s">
        <v>19</v>
      </c>
      <c r="Z8" s="301" t="s">
        <v>20</v>
      </c>
      <c r="AA8" s="297" t="s">
        <v>21</v>
      </c>
      <c r="AB8" s="300" t="s">
        <v>19</v>
      </c>
      <c r="AC8" s="301" t="s">
        <v>20</v>
      </c>
      <c r="AD8" s="297" t="s">
        <v>21</v>
      </c>
      <c r="AE8" s="300" t="s">
        <v>19</v>
      </c>
      <c r="AF8" s="301" t="s">
        <v>20</v>
      </c>
      <c r="AG8" s="297" t="s">
        <v>21</v>
      </c>
      <c r="AH8" s="300" t="s">
        <v>19</v>
      </c>
      <c r="AI8" s="301" t="s">
        <v>20</v>
      </c>
      <c r="AJ8" s="297" t="s">
        <v>21</v>
      </c>
      <c r="AK8" s="300" t="s">
        <v>19</v>
      </c>
      <c r="AL8" s="301" t="s">
        <v>20</v>
      </c>
      <c r="AM8" s="297" t="s">
        <v>21</v>
      </c>
      <c r="AN8" s="300" t="s">
        <v>19</v>
      </c>
      <c r="AO8" s="301" t="s">
        <v>20</v>
      </c>
      <c r="AP8" s="297" t="s">
        <v>21</v>
      </c>
      <c r="AQ8" s="300" t="s">
        <v>19</v>
      </c>
      <c r="AR8" s="646"/>
    </row>
    <row r="9" spans="1:44" ht="16.2" thickBot="1">
      <c r="A9" s="647">
        <v>1</v>
      </c>
      <c r="B9" s="648">
        <v>2</v>
      </c>
      <c r="C9" s="648">
        <v>3</v>
      </c>
      <c r="D9" s="648">
        <v>4</v>
      </c>
      <c r="E9" s="649">
        <v>5</v>
      </c>
      <c r="F9" s="648">
        <v>6</v>
      </c>
      <c r="G9" s="650">
        <v>7</v>
      </c>
      <c r="H9" s="651">
        <v>8</v>
      </c>
      <c r="I9" s="652">
        <v>9</v>
      </c>
      <c r="J9" s="653">
        <v>10</v>
      </c>
      <c r="K9" s="652">
        <v>11</v>
      </c>
      <c r="L9" s="651">
        <v>12</v>
      </c>
      <c r="M9" s="653">
        <v>13</v>
      </c>
      <c r="N9" s="652">
        <v>14</v>
      </c>
      <c r="O9" s="651">
        <v>15</v>
      </c>
      <c r="P9" s="653">
        <v>16</v>
      </c>
      <c r="Q9" s="652">
        <v>17</v>
      </c>
      <c r="R9" s="651">
        <v>18</v>
      </c>
      <c r="S9" s="654">
        <v>19</v>
      </c>
      <c r="T9" s="652">
        <v>20</v>
      </c>
      <c r="U9" s="651">
        <v>21</v>
      </c>
      <c r="V9" s="654">
        <v>22</v>
      </c>
      <c r="W9" s="652">
        <v>23</v>
      </c>
      <c r="X9" s="651">
        <v>24</v>
      </c>
      <c r="Y9" s="654">
        <v>25</v>
      </c>
      <c r="Z9" s="652">
        <v>26</v>
      </c>
      <c r="AA9" s="651">
        <v>27</v>
      </c>
      <c r="AB9" s="653">
        <v>28</v>
      </c>
      <c r="AC9" s="655">
        <v>29</v>
      </c>
      <c r="AD9" s="651">
        <v>30</v>
      </c>
      <c r="AE9" s="653">
        <v>31</v>
      </c>
      <c r="AF9" s="655">
        <v>32</v>
      </c>
      <c r="AG9" s="651">
        <v>33</v>
      </c>
      <c r="AH9" s="653">
        <v>34</v>
      </c>
      <c r="AI9" s="655">
        <v>35</v>
      </c>
      <c r="AJ9" s="651">
        <v>36</v>
      </c>
      <c r="AK9" s="653">
        <v>37</v>
      </c>
      <c r="AL9" s="655">
        <v>38</v>
      </c>
      <c r="AM9" s="651">
        <v>39</v>
      </c>
      <c r="AN9" s="653">
        <v>40</v>
      </c>
      <c r="AO9" s="651">
        <v>41</v>
      </c>
      <c r="AP9" s="656">
        <v>42</v>
      </c>
      <c r="AQ9" s="654">
        <v>43</v>
      </c>
      <c r="AR9" s="657">
        <v>44</v>
      </c>
    </row>
    <row r="10" spans="1:44" ht="25.8" customHeight="1" thickBot="1">
      <c r="A10" s="302" t="s">
        <v>287</v>
      </c>
      <c r="B10" s="303"/>
      <c r="C10" s="303"/>
      <c r="D10" s="304" t="s">
        <v>258</v>
      </c>
      <c r="E10" s="305">
        <f>E11+E12+E13+E14</f>
        <v>1412580.1</v>
      </c>
      <c r="F10" s="305">
        <f>F11+F12+F13+F14</f>
        <v>664186.4</v>
      </c>
      <c r="G10" s="306">
        <f>F10/E10</f>
        <v>0.47019379644382642</v>
      </c>
      <c r="H10" s="307">
        <f>H11+H12+H13</f>
        <v>36944</v>
      </c>
      <c r="I10" s="307">
        <f>I11+I12+I13</f>
        <v>36944</v>
      </c>
      <c r="J10" s="308">
        <f t="shared" ref="J10:J13" si="0">I10/H10</f>
        <v>1</v>
      </c>
      <c r="K10" s="307">
        <f>K11+K12+K13</f>
        <v>37137.1</v>
      </c>
      <c r="L10" s="307">
        <f>L11+L12+L13</f>
        <v>37137.1</v>
      </c>
      <c r="M10" s="308">
        <f t="shared" ref="M10:M13" si="1">L10/K10</f>
        <v>1</v>
      </c>
      <c r="N10" s="307">
        <f>N11+N12+N13</f>
        <v>187173.7</v>
      </c>
      <c r="O10" s="307">
        <f>O11+O12+O13</f>
        <v>187173.7</v>
      </c>
      <c r="P10" s="308">
        <f t="shared" ref="P10:P13" si="2">O10/N10</f>
        <v>1</v>
      </c>
      <c r="Q10" s="307">
        <f>Q11+Q12+Q13</f>
        <v>71395.899999999994</v>
      </c>
      <c r="R10" s="307">
        <f>R11+R12+R13</f>
        <v>71395.899999999994</v>
      </c>
      <c r="S10" s="308">
        <f t="shared" ref="S10:S13" si="3">R10/Q10</f>
        <v>1</v>
      </c>
      <c r="T10" s="307">
        <f>T11+T12+T13</f>
        <v>39337.4</v>
      </c>
      <c r="U10" s="307">
        <f>U11+U12+U13</f>
        <v>39337.4</v>
      </c>
      <c r="V10" s="308">
        <f t="shared" ref="V10:V13" si="4">U10/T10</f>
        <v>1</v>
      </c>
      <c r="W10" s="307">
        <f>W11+W12+W13</f>
        <v>97826.1</v>
      </c>
      <c r="X10" s="307">
        <f>X11+X12+X13</f>
        <v>97826.3</v>
      </c>
      <c r="Y10" s="308">
        <f t="shared" ref="Y10:Y13" si="5">X10/W10</f>
        <v>1.0000020444441717</v>
      </c>
      <c r="Z10" s="307">
        <f>Z11+Z12+Z13</f>
        <v>52041.899999999994</v>
      </c>
      <c r="AA10" s="307">
        <f>AA11+AA12+AA13</f>
        <v>52041.899999999994</v>
      </c>
      <c r="AB10" s="309">
        <f t="shared" ref="AB10:AB13" si="6">AA10/Z10</f>
        <v>1</v>
      </c>
      <c r="AC10" s="307">
        <f>AC11+AC12+AC13</f>
        <v>42540.399999999994</v>
      </c>
      <c r="AD10" s="307">
        <f>AD11+AD12+AD13</f>
        <v>42540.399999999994</v>
      </c>
      <c r="AE10" s="309">
        <f t="shared" ref="AE10:AE13" si="7">AD10/AC10</f>
        <v>1</v>
      </c>
      <c r="AF10" s="307">
        <f>AF11+AF12+AF13</f>
        <v>99789.7</v>
      </c>
      <c r="AG10" s="307">
        <f>AG11+AG12+AG13</f>
        <v>99789.7</v>
      </c>
      <c r="AH10" s="309">
        <f t="shared" ref="AH10:AH13" si="8">AG10/AF10</f>
        <v>1</v>
      </c>
      <c r="AI10" s="307">
        <f>AI11+AI12+AI13</f>
        <v>472394.9</v>
      </c>
      <c r="AJ10" s="310"/>
      <c r="AK10" s="310"/>
      <c r="AL10" s="307">
        <f>AL11+AL12+AL13</f>
        <v>49348.2</v>
      </c>
      <c r="AM10" s="310"/>
      <c r="AN10" s="310"/>
      <c r="AO10" s="307">
        <f>AO11+AO12+AO13</f>
        <v>226650.8</v>
      </c>
      <c r="AP10" s="307">
        <f>AP11+AP12+AP13</f>
        <v>0</v>
      </c>
      <c r="AQ10" s="311"/>
      <c r="AR10" s="312" t="s">
        <v>351</v>
      </c>
    </row>
    <row r="11" spans="1:44" ht="25.2" customHeight="1">
      <c r="A11" s="313"/>
      <c r="B11" s="314"/>
      <c r="C11" s="314"/>
      <c r="D11" s="315" t="s">
        <v>37</v>
      </c>
      <c r="E11" s="316">
        <f t="shared" ref="E11:F14" si="9">H11+K11+N11+Q11+T11+W11+Z11+AC11+AF11+AI11+AL11+AO11</f>
        <v>3685.3</v>
      </c>
      <c r="F11" s="316">
        <f t="shared" si="9"/>
        <v>2474.4</v>
      </c>
      <c r="G11" s="317">
        <f>F11/E11</f>
        <v>0.6714243073833881</v>
      </c>
      <c r="H11" s="318">
        <f>H69+G90</f>
        <v>80.8</v>
      </c>
      <c r="I11" s="318">
        <f>I69+H90</f>
        <v>80.8</v>
      </c>
      <c r="J11" s="319">
        <f t="shared" si="0"/>
        <v>1</v>
      </c>
      <c r="K11" s="318">
        <f>K69+J90</f>
        <v>269.60000000000002</v>
      </c>
      <c r="L11" s="318">
        <f>L69+K90</f>
        <v>269.60000000000002</v>
      </c>
      <c r="M11" s="319">
        <f t="shared" si="1"/>
        <v>1</v>
      </c>
      <c r="N11" s="318">
        <f>N69+M90</f>
        <v>301.60000000000002</v>
      </c>
      <c r="O11" s="318">
        <f>O69+N90</f>
        <v>301.60000000000002</v>
      </c>
      <c r="P11" s="319">
        <f t="shared" si="2"/>
        <v>1</v>
      </c>
      <c r="Q11" s="318">
        <f>Q69+P90</f>
        <v>238.9</v>
      </c>
      <c r="R11" s="318">
        <f>R69+Q90</f>
        <v>238.9</v>
      </c>
      <c r="S11" s="319">
        <f t="shared" si="3"/>
        <v>1</v>
      </c>
      <c r="T11" s="318">
        <f>T69+S90</f>
        <v>249.6</v>
      </c>
      <c r="U11" s="318">
        <f>U69+T90</f>
        <v>249.6</v>
      </c>
      <c r="V11" s="319">
        <f t="shared" si="4"/>
        <v>1</v>
      </c>
      <c r="W11" s="318">
        <f t="shared" ref="W11:X13" si="10">W69+V90</f>
        <v>387.6</v>
      </c>
      <c r="X11" s="318">
        <f t="shared" si="10"/>
        <v>387.6</v>
      </c>
      <c r="Y11" s="319">
        <f t="shared" si="5"/>
        <v>1</v>
      </c>
      <c r="Z11" s="318">
        <f>Z69+Z90</f>
        <v>422.8</v>
      </c>
      <c r="AA11" s="318">
        <f>AA69+AA90</f>
        <v>422.8</v>
      </c>
      <c r="AB11" s="320">
        <f t="shared" si="6"/>
        <v>1</v>
      </c>
      <c r="AC11" s="318">
        <f>AC69+AC90</f>
        <v>266.7</v>
      </c>
      <c r="AD11" s="318">
        <f>AD69+AD90</f>
        <v>266.7</v>
      </c>
      <c r="AE11" s="320">
        <f t="shared" si="7"/>
        <v>1</v>
      </c>
      <c r="AF11" s="318">
        <f t="shared" ref="AF11:AG13" si="11">AF69+AE90</f>
        <v>256.8</v>
      </c>
      <c r="AG11" s="318">
        <f t="shared" si="11"/>
        <v>256.8</v>
      </c>
      <c r="AH11" s="320">
        <f t="shared" si="8"/>
        <v>1</v>
      </c>
      <c r="AI11" s="318">
        <f>AI69+AH90</f>
        <v>599.1</v>
      </c>
      <c r="AJ11" s="321"/>
      <c r="AK11" s="321"/>
      <c r="AL11" s="318">
        <f>AL69+AK90</f>
        <v>305.89999999999998</v>
      </c>
      <c r="AM11" s="321"/>
      <c r="AN11" s="321"/>
      <c r="AO11" s="318">
        <f>AO69+AO90</f>
        <v>305.89999999999998</v>
      </c>
      <c r="AP11" s="318">
        <f>AP69+AO90</f>
        <v>0</v>
      </c>
      <c r="AQ11" s="321"/>
      <c r="AR11" s="322"/>
    </row>
    <row r="12" spans="1:44" ht="36" customHeight="1">
      <c r="A12" s="313"/>
      <c r="B12" s="314"/>
      <c r="C12" s="314"/>
      <c r="D12" s="111" t="s">
        <v>2</v>
      </c>
      <c r="E12" s="323">
        <f>H12+K12+N12+Q12+T12+W12+Z12+AC12+AF12+AI12+AL12+AO12</f>
        <v>240283.49999999997</v>
      </c>
      <c r="F12" s="323">
        <f t="shared" si="9"/>
        <v>139329.79999999999</v>
      </c>
      <c r="G12" s="324">
        <f>F12/E12</f>
        <v>0.57985587857676457</v>
      </c>
      <c r="H12" s="325">
        <f>H70+G91</f>
        <v>13891.5</v>
      </c>
      <c r="I12" s="325">
        <f>I70+H91</f>
        <v>13891.5</v>
      </c>
      <c r="J12" s="326">
        <f t="shared" si="0"/>
        <v>1</v>
      </c>
      <c r="K12" s="325">
        <f>K70+J91</f>
        <v>13896</v>
      </c>
      <c r="L12" s="325">
        <f>L70+K91</f>
        <v>13896</v>
      </c>
      <c r="M12" s="326">
        <f t="shared" si="1"/>
        <v>1</v>
      </c>
      <c r="N12" s="325">
        <f>N70+M91</f>
        <v>14161.1</v>
      </c>
      <c r="O12" s="325">
        <f>O70+N91</f>
        <v>14161.1</v>
      </c>
      <c r="P12" s="326">
        <f t="shared" si="2"/>
        <v>1</v>
      </c>
      <c r="Q12" s="325">
        <f>Q70+P91</f>
        <v>16245.6</v>
      </c>
      <c r="R12" s="325">
        <f>R70+Q91</f>
        <v>16245.6</v>
      </c>
      <c r="S12" s="326">
        <f t="shared" si="3"/>
        <v>1</v>
      </c>
      <c r="T12" s="325">
        <f>T70+S91</f>
        <v>16116.2</v>
      </c>
      <c r="U12" s="325">
        <f>U70+T91</f>
        <v>16116.2</v>
      </c>
      <c r="V12" s="326">
        <f t="shared" si="4"/>
        <v>1</v>
      </c>
      <c r="W12" s="325">
        <f t="shared" si="10"/>
        <v>16420.900000000001</v>
      </c>
      <c r="X12" s="325">
        <f t="shared" si="10"/>
        <v>16421.099999999999</v>
      </c>
      <c r="Y12" s="326">
        <f t="shared" si="5"/>
        <v>1.0000121796003871</v>
      </c>
      <c r="Z12" s="325">
        <f t="shared" ref="Z12:AA13" si="12">Z70+Z91</f>
        <v>16130.4</v>
      </c>
      <c r="AA12" s="325">
        <f t="shared" si="12"/>
        <v>16130.4</v>
      </c>
      <c r="AB12" s="327">
        <f t="shared" si="6"/>
        <v>1</v>
      </c>
      <c r="AC12" s="325">
        <f t="shared" ref="AC12:AD12" si="13">AC70+AC91</f>
        <v>16311.4</v>
      </c>
      <c r="AD12" s="325">
        <f t="shared" si="13"/>
        <v>16311.4</v>
      </c>
      <c r="AE12" s="327">
        <f t="shared" si="7"/>
        <v>1</v>
      </c>
      <c r="AF12" s="325">
        <f t="shared" si="11"/>
        <v>16156.5</v>
      </c>
      <c r="AG12" s="325">
        <f t="shared" si="11"/>
        <v>16156.5</v>
      </c>
      <c r="AH12" s="327">
        <f t="shared" si="8"/>
        <v>1</v>
      </c>
      <c r="AI12" s="325">
        <f>AI70+AH91</f>
        <v>12284.8</v>
      </c>
      <c r="AJ12" s="325"/>
      <c r="AK12" s="328"/>
      <c r="AL12" s="325">
        <f>AL70+AK91</f>
        <v>15127.2</v>
      </c>
      <c r="AM12" s="325"/>
      <c r="AN12" s="328"/>
      <c r="AO12" s="325">
        <f t="shared" ref="AO12:AO13" si="14">AO70+AO91</f>
        <v>73541.899999999994</v>
      </c>
      <c r="AP12" s="325">
        <f>AP70+AP91</f>
        <v>0</v>
      </c>
      <c r="AQ12" s="328"/>
      <c r="AR12" s="322"/>
    </row>
    <row r="13" spans="1:44" ht="24.6" customHeight="1">
      <c r="A13" s="313"/>
      <c r="B13" s="314"/>
      <c r="C13" s="314"/>
      <c r="D13" s="315" t="s">
        <v>43</v>
      </c>
      <c r="E13" s="334">
        <f t="shared" si="9"/>
        <v>1168611.3</v>
      </c>
      <c r="F13" s="334">
        <f t="shared" si="9"/>
        <v>522382.20000000007</v>
      </c>
      <c r="G13" s="324">
        <f>F13/E13</f>
        <v>0.44701108058770272</v>
      </c>
      <c r="H13" s="336">
        <f>H71+H92</f>
        <v>22971.7</v>
      </c>
      <c r="I13" s="336">
        <f>I71+H92</f>
        <v>22971.7</v>
      </c>
      <c r="J13" s="326">
        <f t="shared" si="0"/>
        <v>1</v>
      </c>
      <c r="K13" s="336">
        <f>K71+K92</f>
        <v>22971.5</v>
      </c>
      <c r="L13" s="336">
        <f>L71+K92</f>
        <v>22971.5</v>
      </c>
      <c r="M13" s="326">
        <f t="shared" si="1"/>
        <v>1</v>
      </c>
      <c r="N13" s="336">
        <f>N71+N92</f>
        <v>172711</v>
      </c>
      <c r="O13" s="336">
        <f>O71+N92</f>
        <v>172711</v>
      </c>
      <c r="P13" s="326">
        <f t="shared" si="2"/>
        <v>1</v>
      </c>
      <c r="Q13" s="336">
        <f>Q71+Q92</f>
        <v>54911.4</v>
      </c>
      <c r="R13" s="336">
        <f>R71+Q92</f>
        <v>54911.4</v>
      </c>
      <c r="S13" s="326">
        <f t="shared" si="3"/>
        <v>1</v>
      </c>
      <c r="T13" s="336">
        <f>T71+T92</f>
        <v>22971.599999999999</v>
      </c>
      <c r="U13" s="336">
        <f>U71+T92</f>
        <v>22971.599999999999</v>
      </c>
      <c r="V13" s="326">
        <f t="shared" si="4"/>
        <v>1</v>
      </c>
      <c r="W13" s="336">
        <f t="shared" si="10"/>
        <v>81017.600000000006</v>
      </c>
      <c r="X13" s="336">
        <f t="shared" si="10"/>
        <v>81017.600000000006</v>
      </c>
      <c r="Y13" s="326">
        <f t="shared" si="5"/>
        <v>1</v>
      </c>
      <c r="Z13" s="336">
        <f t="shared" si="12"/>
        <v>35488.699999999997</v>
      </c>
      <c r="AA13" s="336">
        <f t="shared" si="12"/>
        <v>35488.699999999997</v>
      </c>
      <c r="AB13" s="327">
        <f t="shared" si="6"/>
        <v>1</v>
      </c>
      <c r="AC13" s="336">
        <f t="shared" ref="AC13:AD13" si="15">AC71+AC92</f>
        <v>25962.3</v>
      </c>
      <c r="AD13" s="336">
        <f t="shared" si="15"/>
        <v>25962.3</v>
      </c>
      <c r="AE13" s="327">
        <f t="shared" si="7"/>
        <v>1</v>
      </c>
      <c r="AF13" s="336">
        <f t="shared" si="11"/>
        <v>83376.399999999994</v>
      </c>
      <c r="AG13" s="336">
        <f t="shared" si="11"/>
        <v>83376.399999999994</v>
      </c>
      <c r="AH13" s="327">
        <f t="shared" si="8"/>
        <v>1</v>
      </c>
      <c r="AI13" s="336">
        <f>AI71+AH92</f>
        <v>459511</v>
      </c>
      <c r="AJ13" s="336"/>
      <c r="AK13" s="329"/>
      <c r="AL13" s="336">
        <f>AL71+AK92</f>
        <v>33915.1</v>
      </c>
      <c r="AM13" s="336"/>
      <c r="AN13" s="329"/>
      <c r="AO13" s="336">
        <f t="shared" si="14"/>
        <v>152803</v>
      </c>
      <c r="AP13" s="336">
        <f>AP71+AP92</f>
        <v>0</v>
      </c>
      <c r="AQ13" s="329"/>
      <c r="AR13" s="322"/>
    </row>
    <row r="14" spans="1:44" s="721" customFormat="1" ht="32.4" customHeight="1" thickBot="1">
      <c r="A14" s="330"/>
      <c r="B14" s="331"/>
      <c r="C14" s="332"/>
      <c r="D14" s="111" t="s">
        <v>271</v>
      </c>
      <c r="E14" s="423">
        <f t="shared" si="9"/>
        <v>0</v>
      </c>
      <c r="F14" s="423">
        <f t="shared" si="9"/>
        <v>0</v>
      </c>
      <c r="G14" s="353"/>
      <c r="H14" s="424"/>
      <c r="I14" s="424"/>
      <c r="J14" s="457"/>
      <c r="K14" s="424"/>
      <c r="L14" s="424"/>
      <c r="M14" s="457"/>
      <c r="N14" s="424"/>
      <c r="O14" s="424"/>
      <c r="P14" s="457"/>
      <c r="Q14" s="424"/>
      <c r="R14" s="424"/>
      <c r="S14" s="457"/>
      <c r="T14" s="424"/>
      <c r="U14" s="424"/>
      <c r="V14" s="457"/>
      <c r="W14" s="424"/>
      <c r="X14" s="424"/>
      <c r="Y14" s="457"/>
      <c r="Z14" s="424"/>
      <c r="AA14" s="457"/>
      <c r="AB14" s="457"/>
      <c r="AC14" s="424"/>
      <c r="AD14" s="457"/>
      <c r="AE14" s="457"/>
      <c r="AF14" s="424"/>
      <c r="AG14" s="457"/>
      <c r="AH14" s="457"/>
      <c r="AI14" s="424"/>
      <c r="AJ14" s="457"/>
      <c r="AK14" s="457"/>
      <c r="AL14" s="424"/>
      <c r="AM14" s="457"/>
      <c r="AN14" s="457"/>
      <c r="AO14" s="424"/>
      <c r="AP14" s="457"/>
      <c r="AQ14" s="457"/>
      <c r="AR14" s="342"/>
    </row>
    <row r="15" spans="1:44" ht="39" hidden="1" customHeight="1" thickBot="1">
      <c r="A15" s="343" t="s">
        <v>285</v>
      </c>
      <c r="B15" s="658"/>
      <c r="C15" s="659"/>
      <c r="D15" s="709" t="s">
        <v>41</v>
      </c>
      <c r="E15" s="710">
        <f>E16+E17+E18+E19</f>
        <v>0</v>
      </c>
      <c r="F15" s="711">
        <f>F16+F17+F18+F19</f>
        <v>0</v>
      </c>
      <c r="G15" s="712"/>
      <c r="H15" s="713"/>
      <c r="I15" s="714"/>
      <c r="J15" s="715"/>
      <c r="K15" s="714"/>
      <c r="L15" s="716"/>
      <c r="M15" s="715"/>
      <c r="N15" s="714"/>
      <c r="O15" s="714"/>
      <c r="P15" s="715"/>
      <c r="Q15" s="714"/>
      <c r="R15" s="714"/>
      <c r="S15" s="715"/>
      <c r="T15" s="714"/>
      <c r="U15" s="714"/>
      <c r="V15" s="715"/>
      <c r="W15" s="714"/>
      <c r="X15" s="714"/>
      <c r="Y15" s="715"/>
      <c r="Z15" s="714"/>
      <c r="AA15" s="717"/>
      <c r="AB15" s="715"/>
      <c r="AC15" s="716"/>
      <c r="AD15" s="715"/>
      <c r="AE15" s="715"/>
      <c r="AF15" s="716"/>
      <c r="AG15" s="715"/>
      <c r="AH15" s="715"/>
      <c r="AI15" s="718"/>
      <c r="AJ15" s="715"/>
      <c r="AK15" s="715"/>
      <c r="AL15" s="718"/>
      <c r="AM15" s="715"/>
      <c r="AN15" s="715"/>
      <c r="AO15" s="719"/>
      <c r="AP15" s="715"/>
      <c r="AQ15" s="720"/>
      <c r="AR15" s="344"/>
    </row>
    <row r="16" spans="1:44" ht="46.8" hidden="1" customHeight="1">
      <c r="A16" s="660"/>
      <c r="B16" s="661"/>
      <c r="C16" s="662"/>
      <c r="D16" s="345" t="s">
        <v>37</v>
      </c>
      <c r="E16" s="316">
        <f t="shared" ref="E16:F19" si="16">H16+K16+N16+Q16+T16+W16+Z16+AC16+AF16+AI16+AL16+AO16</f>
        <v>0</v>
      </c>
      <c r="F16" s="316">
        <f t="shared" si="16"/>
        <v>0</v>
      </c>
      <c r="G16" s="346"/>
      <c r="H16" s="318"/>
      <c r="I16" s="321"/>
      <c r="J16" s="321"/>
      <c r="K16" s="321"/>
      <c r="L16" s="347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48"/>
      <c r="AB16" s="321"/>
      <c r="AC16" s="347"/>
      <c r="AD16" s="321"/>
      <c r="AE16" s="321"/>
      <c r="AF16" s="347"/>
      <c r="AG16" s="321"/>
      <c r="AH16" s="321"/>
      <c r="AI16" s="349"/>
      <c r="AJ16" s="321"/>
      <c r="AK16" s="321"/>
      <c r="AL16" s="349"/>
      <c r="AM16" s="321"/>
      <c r="AN16" s="321"/>
      <c r="AO16" s="350"/>
      <c r="AP16" s="321"/>
      <c r="AQ16" s="321"/>
      <c r="AR16" s="351"/>
    </row>
    <row r="17" spans="1:44" ht="51.6" hidden="1" customHeight="1">
      <c r="A17" s="660"/>
      <c r="B17" s="661"/>
      <c r="C17" s="662"/>
      <c r="D17" s="352" t="s">
        <v>2</v>
      </c>
      <c r="E17" s="323">
        <f t="shared" si="16"/>
        <v>0</v>
      </c>
      <c r="F17" s="323">
        <f t="shared" si="16"/>
        <v>0</v>
      </c>
      <c r="G17" s="353"/>
      <c r="H17" s="354"/>
      <c r="I17" s="355"/>
      <c r="J17" s="328"/>
      <c r="K17" s="355"/>
      <c r="L17" s="356"/>
      <c r="M17" s="328"/>
      <c r="N17" s="355"/>
      <c r="O17" s="355"/>
      <c r="P17" s="328"/>
      <c r="Q17" s="355"/>
      <c r="R17" s="355"/>
      <c r="S17" s="328"/>
      <c r="T17" s="355"/>
      <c r="U17" s="355"/>
      <c r="V17" s="328"/>
      <c r="W17" s="355"/>
      <c r="X17" s="355"/>
      <c r="Y17" s="328"/>
      <c r="Z17" s="355"/>
      <c r="AA17" s="357"/>
      <c r="AB17" s="328"/>
      <c r="AC17" s="356"/>
      <c r="AD17" s="328"/>
      <c r="AE17" s="328"/>
      <c r="AF17" s="356"/>
      <c r="AG17" s="328"/>
      <c r="AH17" s="328"/>
      <c r="AI17" s="358"/>
      <c r="AJ17" s="328"/>
      <c r="AK17" s="328"/>
      <c r="AL17" s="358"/>
      <c r="AM17" s="328"/>
      <c r="AN17" s="328"/>
      <c r="AO17" s="359"/>
      <c r="AP17" s="328"/>
      <c r="AQ17" s="328"/>
      <c r="AR17" s="351"/>
    </row>
    <row r="18" spans="1:44" ht="30" hidden="1" customHeight="1">
      <c r="A18" s="660"/>
      <c r="B18" s="661"/>
      <c r="C18" s="662"/>
      <c r="D18" s="352" t="s">
        <v>43</v>
      </c>
      <c r="E18" s="323">
        <f t="shared" si="16"/>
        <v>0</v>
      </c>
      <c r="F18" s="323">
        <f t="shared" si="16"/>
        <v>0</v>
      </c>
      <c r="G18" s="353"/>
      <c r="H18" s="336"/>
      <c r="I18" s="337"/>
      <c r="J18" s="329"/>
      <c r="K18" s="337"/>
      <c r="L18" s="339"/>
      <c r="M18" s="329"/>
      <c r="N18" s="337"/>
      <c r="O18" s="337"/>
      <c r="P18" s="329"/>
      <c r="Q18" s="337"/>
      <c r="R18" s="337"/>
      <c r="S18" s="329"/>
      <c r="T18" s="337"/>
      <c r="U18" s="337"/>
      <c r="V18" s="329"/>
      <c r="W18" s="337"/>
      <c r="X18" s="337"/>
      <c r="Y18" s="329"/>
      <c r="Z18" s="337"/>
      <c r="AA18" s="340"/>
      <c r="AB18" s="329"/>
      <c r="AC18" s="339"/>
      <c r="AD18" s="329"/>
      <c r="AE18" s="329"/>
      <c r="AF18" s="339"/>
      <c r="AG18" s="329"/>
      <c r="AH18" s="329"/>
      <c r="AI18" s="341"/>
      <c r="AJ18" s="329"/>
      <c r="AK18" s="329"/>
      <c r="AL18" s="341"/>
      <c r="AM18" s="329"/>
      <c r="AN18" s="329"/>
      <c r="AO18" s="360"/>
      <c r="AP18" s="329"/>
      <c r="AQ18" s="329"/>
      <c r="AR18" s="351"/>
    </row>
    <row r="19" spans="1:44" ht="37.200000000000003" hidden="1" customHeight="1">
      <c r="A19" s="660"/>
      <c r="B19" s="661"/>
      <c r="C19" s="662"/>
      <c r="D19" s="430" t="s">
        <v>271</v>
      </c>
      <c r="E19" s="333">
        <f t="shared" si="16"/>
        <v>0</v>
      </c>
      <c r="F19" s="334">
        <f t="shared" si="16"/>
        <v>0</v>
      </c>
      <c r="G19" s="335"/>
      <c r="H19" s="336"/>
      <c r="I19" s="337"/>
      <c r="J19" s="329"/>
      <c r="K19" s="337"/>
      <c r="L19" s="339"/>
      <c r="M19" s="329"/>
      <c r="N19" s="337"/>
      <c r="O19" s="337"/>
      <c r="P19" s="329"/>
      <c r="Q19" s="337"/>
      <c r="R19" s="337"/>
      <c r="S19" s="329"/>
      <c r="T19" s="337"/>
      <c r="U19" s="337"/>
      <c r="V19" s="329"/>
      <c r="W19" s="337"/>
      <c r="X19" s="337"/>
      <c r="Y19" s="329"/>
      <c r="Z19" s="337"/>
      <c r="AA19" s="340"/>
      <c r="AB19" s="329"/>
      <c r="AC19" s="339"/>
      <c r="AD19" s="329"/>
      <c r="AE19" s="329"/>
      <c r="AF19" s="339"/>
      <c r="AG19" s="329"/>
      <c r="AH19" s="329"/>
      <c r="AI19" s="341"/>
      <c r="AJ19" s="329"/>
      <c r="AK19" s="329"/>
      <c r="AL19" s="341"/>
      <c r="AM19" s="329"/>
      <c r="AN19" s="329"/>
      <c r="AO19" s="338"/>
      <c r="AP19" s="329"/>
      <c r="AQ19" s="329"/>
      <c r="AR19" s="351"/>
    </row>
    <row r="20" spans="1:44" ht="31.2" hidden="1" customHeight="1" thickBot="1">
      <c r="A20" s="361" t="s">
        <v>36</v>
      </c>
      <c r="B20" s="362"/>
      <c r="C20" s="363"/>
      <c r="D20" s="663"/>
      <c r="E20" s="364"/>
      <c r="F20" s="365"/>
      <c r="G20" s="366"/>
      <c r="H20" s="367"/>
      <c r="I20" s="368"/>
      <c r="J20" s="369"/>
      <c r="K20" s="368"/>
      <c r="L20" s="370"/>
      <c r="M20" s="369"/>
      <c r="N20" s="368"/>
      <c r="O20" s="368"/>
      <c r="P20" s="369"/>
      <c r="Q20" s="368"/>
      <c r="R20" s="368"/>
      <c r="S20" s="369"/>
      <c r="T20" s="368"/>
      <c r="U20" s="368"/>
      <c r="V20" s="369"/>
      <c r="W20" s="368"/>
      <c r="X20" s="368"/>
      <c r="Y20" s="369"/>
      <c r="Z20" s="368"/>
      <c r="AA20" s="371"/>
      <c r="AB20" s="369"/>
      <c r="AC20" s="370"/>
      <c r="AD20" s="369"/>
      <c r="AE20" s="369"/>
      <c r="AF20" s="370"/>
      <c r="AG20" s="369"/>
      <c r="AH20" s="369"/>
      <c r="AI20" s="372"/>
      <c r="AJ20" s="369"/>
      <c r="AK20" s="369"/>
      <c r="AL20" s="372"/>
      <c r="AM20" s="369"/>
      <c r="AN20" s="369"/>
      <c r="AO20" s="373"/>
      <c r="AP20" s="369"/>
      <c r="AQ20" s="369"/>
      <c r="AR20" s="664"/>
    </row>
    <row r="21" spans="1:44" ht="31.2" hidden="1" customHeight="1">
      <c r="A21" s="374" t="s">
        <v>286</v>
      </c>
      <c r="B21" s="375"/>
      <c r="C21" s="376"/>
      <c r="D21" s="377" t="s">
        <v>41</v>
      </c>
      <c r="E21" s="378">
        <f>E22+E23+E24+E25</f>
        <v>0</v>
      </c>
      <c r="F21" s="378">
        <f>F22+F23+F24+F25</f>
        <v>0</v>
      </c>
      <c r="G21" s="379"/>
      <c r="H21" s="380"/>
      <c r="I21" s="381"/>
      <c r="J21" s="382"/>
      <c r="K21" s="381"/>
      <c r="L21" s="383"/>
      <c r="M21" s="382"/>
      <c r="N21" s="381"/>
      <c r="O21" s="381"/>
      <c r="P21" s="382"/>
      <c r="Q21" s="381"/>
      <c r="R21" s="381"/>
      <c r="S21" s="382"/>
      <c r="T21" s="381"/>
      <c r="U21" s="381"/>
      <c r="V21" s="382"/>
      <c r="W21" s="381"/>
      <c r="X21" s="381"/>
      <c r="Y21" s="382"/>
      <c r="Z21" s="381"/>
      <c r="AA21" s="384"/>
      <c r="AB21" s="382"/>
      <c r="AC21" s="383"/>
      <c r="AD21" s="382"/>
      <c r="AE21" s="382"/>
      <c r="AF21" s="383"/>
      <c r="AG21" s="382"/>
      <c r="AH21" s="382"/>
      <c r="AI21" s="385"/>
      <c r="AJ21" s="382"/>
      <c r="AK21" s="382"/>
      <c r="AL21" s="385"/>
      <c r="AM21" s="382"/>
      <c r="AN21" s="382"/>
      <c r="AO21" s="386"/>
      <c r="AP21" s="382"/>
      <c r="AQ21" s="382"/>
      <c r="AR21" s="442"/>
    </row>
    <row r="22" spans="1:44" ht="33" hidden="1" customHeight="1">
      <c r="A22" s="374"/>
      <c r="B22" s="375"/>
      <c r="C22" s="376"/>
      <c r="D22" s="345" t="s">
        <v>37</v>
      </c>
      <c r="E22" s="323">
        <f t="shared" ref="E22:F25" si="17">H22+K22+N22+Q22+T22+W22+Z22+AC22+AF22+AI22+AL22+AO22</f>
        <v>0</v>
      </c>
      <c r="F22" s="323">
        <f t="shared" si="17"/>
        <v>0</v>
      </c>
      <c r="G22" s="353"/>
      <c r="H22" s="336"/>
      <c r="I22" s="337"/>
      <c r="J22" s="329"/>
      <c r="K22" s="337"/>
      <c r="L22" s="339"/>
      <c r="M22" s="329"/>
      <c r="N22" s="337"/>
      <c r="O22" s="337"/>
      <c r="P22" s="329"/>
      <c r="Q22" s="337"/>
      <c r="R22" s="337"/>
      <c r="S22" s="329"/>
      <c r="T22" s="337"/>
      <c r="U22" s="337"/>
      <c r="V22" s="329"/>
      <c r="W22" s="337"/>
      <c r="X22" s="337"/>
      <c r="Y22" s="329"/>
      <c r="Z22" s="337"/>
      <c r="AA22" s="340"/>
      <c r="AB22" s="329"/>
      <c r="AC22" s="339"/>
      <c r="AD22" s="329"/>
      <c r="AE22" s="329"/>
      <c r="AF22" s="339"/>
      <c r="AG22" s="329"/>
      <c r="AH22" s="329"/>
      <c r="AI22" s="341"/>
      <c r="AJ22" s="329"/>
      <c r="AK22" s="329"/>
      <c r="AL22" s="341"/>
      <c r="AM22" s="329"/>
      <c r="AN22" s="329"/>
      <c r="AO22" s="338"/>
      <c r="AP22" s="329"/>
      <c r="AQ22" s="329"/>
      <c r="AR22" s="442"/>
    </row>
    <row r="23" spans="1:44" ht="33" hidden="1" customHeight="1">
      <c r="A23" s="374"/>
      <c r="B23" s="375"/>
      <c r="C23" s="376"/>
      <c r="D23" s="352" t="s">
        <v>2</v>
      </c>
      <c r="E23" s="323">
        <f t="shared" si="17"/>
        <v>0</v>
      </c>
      <c r="F23" s="323">
        <f t="shared" si="17"/>
        <v>0</v>
      </c>
      <c r="G23" s="353"/>
      <c r="H23" s="336"/>
      <c r="I23" s="337"/>
      <c r="J23" s="329"/>
      <c r="K23" s="337"/>
      <c r="L23" s="339"/>
      <c r="M23" s="329"/>
      <c r="N23" s="337"/>
      <c r="O23" s="337"/>
      <c r="P23" s="329"/>
      <c r="Q23" s="337"/>
      <c r="R23" s="337"/>
      <c r="S23" s="329"/>
      <c r="T23" s="337"/>
      <c r="U23" s="337"/>
      <c r="V23" s="329"/>
      <c r="W23" s="337"/>
      <c r="X23" s="337"/>
      <c r="Y23" s="329"/>
      <c r="Z23" s="337"/>
      <c r="AA23" s="340"/>
      <c r="AB23" s="329"/>
      <c r="AC23" s="339"/>
      <c r="AD23" s="329"/>
      <c r="AE23" s="329"/>
      <c r="AF23" s="339"/>
      <c r="AG23" s="329"/>
      <c r="AH23" s="329"/>
      <c r="AI23" s="341"/>
      <c r="AJ23" s="329"/>
      <c r="AK23" s="329"/>
      <c r="AL23" s="341"/>
      <c r="AM23" s="329"/>
      <c r="AN23" s="329"/>
      <c r="AO23" s="338"/>
      <c r="AP23" s="329"/>
      <c r="AQ23" s="329"/>
      <c r="AR23" s="442"/>
    </row>
    <row r="24" spans="1:44" ht="24.6" hidden="1" customHeight="1">
      <c r="A24" s="374"/>
      <c r="B24" s="375"/>
      <c r="C24" s="376"/>
      <c r="D24" s="352" t="s">
        <v>43</v>
      </c>
      <c r="E24" s="323">
        <f t="shared" si="17"/>
        <v>0</v>
      </c>
      <c r="F24" s="323">
        <f t="shared" si="17"/>
        <v>0</v>
      </c>
      <c r="G24" s="353"/>
      <c r="H24" s="336"/>
      <c r="I24" s="337"/>
      <c r="J24" s="329"/>
      <c r="K24" s="337"/>
      <c r="L24" s="339"/>
      <c r="M24" s="329"/>
      <c r="N24" s="337"/>
      <c r="O24" s="337"/>
      <c r="P24" s="329"/>
      <c r="Q24" s="337"/>
      <c r="R24" s="337"/>
      <c r="S24" s="329"/>
      <c r="T24" s="337"/>
      <c r="U24" s="337"/>
      <c r="V24" s="329"/>
      <c r="W24" s="337"/>
      <c r="X24" s="337"/>
      <c r="Y24" s="329"/>
      <c r="Z24" s="337"/>
      <c r="AA24" s="340"/>
      <c r="AB24" s="329"/>
      <c r="AC24" s="339"/>
      <c r="AD24" s="329"/>
      <c r="AE24" s="329"/>
      <c r="AF24" s="339"/>
      <c r="AG24" s="329"/>
      <c r="AH24" s="329"/>
      <c r="AI24" s="341"/>
      <c r="AJ24" s="329"/>
      <c r="AK24" s="329"/>
      <c r="AL24" s="341"/>
      <c r="AM24" s="329"/>
      <c r="AN24" s="329"/>
      <c r="AO24" s="338"/>
      <c r="AP24" s="329"/>
      <c r="AQ24" s="329"/>
      <c r="AR24" s="442"/>
    </row>
    <row r="25" spans="1:44" ht="34.799999999999997" hidden="1" customHeight="1" thickBot="1">
      <c r="A25" s="387"/>
      <c r="B25" s="388"/>
      <c r="C25" s="389"/>
      <c r="D25" s="665" t="s">
        <v>271</v>
      </c>
      <c r="E25" s="390">
        <f t="shared" si="17"/>
        <v>0</v>
      </c>
      <c r="F25" s="391">
        <f t="shared" si="17"/>
        <v>0</v>
      </c>
      <c r="G25" s="353"/>
      <c r="H25" s="392"/>
      <c r="I25" s="393"/>
      <c r="J25" s="394"/>
      <c r="K25" s="393"/>
      <c r="L25" s="395"/>
      <c r="M25" s="394"/>
      <c r="N25" s="393"/>
      <c r="O25" s="393"/>
      <c r="P25" s="394"/>
      <c r="Q25" s="393"/>
      <c r="R25" s="393"/>
      <c r="S25" s="394"/>
      <c r="T25" s="393"/>
      <c r="U25" s="393"/>
      <c r="V25" s="394"/>
      <c r="W25" s="393"/>
      <c r="X25" s="393"/>
      <c r="Y25" s="394"/>
      <c r="Z25" s="393"/>
      <c r="AA25" s="396"/>
      <c r="AB25" s="394"/>
      <c r="AC25" s="395"/>
      <c r="AD25" s="394"/>
      <c r="AE25" s="394"/>
      <c r="AF25" s="395"/>
      <c r="AG25" s="394"/>
      <c r="AH25" s="394"/>
      <c r="AI25" s="397"/>
      <c r="AJ25" s="394"/>
      <c r="AK25" s="394"/>
      <c r="AL25" s="397"/>
      <c r="AM25" s="394"/>
      <c r="AN25" s="394"/>
      <c r="AO25" s="398"/>
      <c r="AP25" s="394"/>
      <c r="AQ25" s="394"/>
      <c r="AR25" s="447"/>
    </row>
    <row r="26" spans="1:44" ht="22.2" hidden="1" customHeight="1">
      <c r="A26" s="343" t="s">
        <v>288</v>
      </c>
      <c r="B26" s="399"/>
      <c r="C26" s="400"/>
      <c r="D26" s="401" t="s">
        <v>41</v>
      </c>
      <c r="E26" s="402">
        <f>E27+E28+E29+E30</f>
        <v>0</v>
      </c>
      <c r="F26" s="402">
        <f>F27+F28+F29+F30</f>
        <v>0</v>
      </c>
      <c r="G26" s="353"/>
      <c r="H26" s="403"/>
      <c r="I26" s="404"/>
      <c r="J26" s="405"/>
      <c r="K26" s="404"/>
      <c r="L26" s="406"/>
      <c r="M26" s="405"/>
      <c r="N26" s="404"/>
      <c r="O26" s="404"/>
      <c r="P26" s="405"/>
      <c r="Q26" s="404"/>
      <c r="R26" s="404"/>
      <c r="S26" s="405"/>
      <c r="T26" s="404"/>
      <c r="U26" s="404"/>
      <c r="V26" s="405"/>
      <c r="W26" s="404"/>
      <c r="X26" s="404"/>
      <c r="Y26" s="405"/>
      <c r="Z26" s="404"/>
      <c r="AA26" s="407"/>
      <c r="AB26" s="405"/>
      <c r="AC26" s="406"/>
      <c r="AD26" s="405"/>
      <c r="AE26" s="405"/>
      <c r="AF26" s="406"/>
      <c r="AG26" s="405"/>
      <c r="AH26" s="405"/>
      <c r="AI26" s="408"/>
      <c r="AJ26" s="405"/>
      <c r="AK26" s="405"/>
      <c r="AL26" s="408"/>
      <c r="AM26" s="405"/>
      <c r="AN26" s="405"/>
      <c r="AO26" s="409"/>
      <c r="AP26" s="405"/>
      <c r="AQ26" s="405"/>
      <c r="AR26" s="438"/>
    </row>
    <row r="27" spans="1:44" ht="25.2" hidden="1" customHeight="1">
      <c r="A27" s="410"/>
      <c r="B27" s="411"/>
      <c r="C27" s="412"/>
      <c r="D27" s="345" t="s">
        <v>37</v>
      </c>
      <c r="E27" s="323">
        <f t="shared" ref="E27:F30" si="18">H27+K27+N27+Q27+T27+W27+Z27+AC27+AF27+AI27+AL27+AO27</f>
        <v>0</v>
      </c>
      <c r="F27" s="323">
        <f t="shared" si="18"/>
        <v>0</v>
      </c>
      <c r="G27" s="353"/>
      <c r="H27" s="336"/>
      <c r="I27" s="337"/>
      <c r="J27" s="329"/>
      <c r="K27" s="337"/>
      <c r="L27" s="339"/>
      <c r="M27" s="329"/>
      <c r="N27" s="337"/>
      <c r="O27" s="337"/>
      <c r="P27" s="329"/>
      <c r="Q27" s="337"/>
      <c r="R27" s="337"/>
      <c r="S27" s="329"/>
      <c r="T27" s="337"/>
      <c r="U27" s="337"/>
      <c r="V27" s="329"/>
      <c r="W27" s="337"/>
      <c r="X27" s="337"/>
      <c r="Y27" s="329"/>
      <c r="Z27" s="337"/>
      <c r="AA27" s="340"/>
      <c r="AB27" s="329"/>
      <c r="AC27" s="339"/>
      <c r="AD27" s="329"/>
      <c r="AE27" s="329"/>
      <c r="AF27" s="339"/>
      <c r="AG27" s="329"/>
      <c r="AH27" s="329"/>
      <c r="AI27" s="341"/>
      <c r="AJ27" s="329"/>
      <c r="AK27" s="329"/>
      <c r="AL27" s="341"/>
      <c r="AM27" s="329"/>
      <c r="AN27" s="329"/>
      <c r="AO27" s="338"/>
      <c r="AP27" s="329"/>
      <c r="AQ27" s="329"/>
      <c r="AR27" s="442"/>
    </row>
    <row r="28" spans="1:44" ht="29.4" hidden="1" customHeight="1">
      <c r="A28" s="410"/>
      <c r="B28" s="411"/>
      <c r="C28" s="412"/>
      <c r="D28" s="352" t="s">
        <v>2</v>
      </c>
      <c r="E28" s="323">
        <f t="shared" si="18"/>
        <v>0</v>
      </c>
      <c r="F28" s="323">
        <f t="shared" si="18"/>
        <v>0</v>
      </c>
      <c r="G28" s="353"/>
      <c r="H28" s="336"/>
      <c r="I28" s="337"/>
      <c r="J28" s="329"/>
      <c r="K28" s="337"/>
      <c r="L28" s="339"/>
      <c r="M28" s="329"/>
      <c r="N28" s="337"/>
      <c r="O28" s="337"/>
      <c r="P28" s="329"/>
      <c r="Q28" s="337"/>
      <c r="R28" s="337"/>
      <c r="S28" s="329"/>
      <c r="T28" s="337"/>
      <c r="U28" s="337"/>
      <c r="V28" s="329"/>
      <c r="W28" s="337"/>
      <c r="X28" s="337"/>
      <c r="Y28" s="329"/>
      <c r="Z28" s="337"/>
      <c r="AA28" s="340"/>
      <c r="AB28" s="329"/>
      <c r="AC28" s="339"/>
      <c r="AD28" s="329"/>
      <c r="AE28" s="329"/>
      <c r="AF28" s="339"/>
      <c r="AG28" s="329"/>
      <c r="AH28" s="329"/>
      <c r="AI28" s="341"/>
      <c r="AJ28" s="329"/>
      <c r="AK28" s="329"/>
      <c r="AL28" s="341"/>
      <c r="AM28" s="329"/>
      <c r="AN28" s="329"/>
      <c r="AO28" s="338"/>
      <c r="AP28" s="329"/>
      <c r="AQ28" s="329"/>
      <c r="AR28" s="442"/>
    </row>
    <row r="29" spans="1:44" ht="25.2" hidden="1" customHeight="1">
      <c r="A29" s="410"/>
      <c r="B29" s="411"/>
      <c r="C29" s="412"/>
      <c r="D29" s="352" t="s">
        <v>43</v>
      </c>
      <c r="E29" s="323">
        <f t="shared" si="18"/>
        <v>0</v>
      </c>
      <c r="F29" s="323">
        <f t="shared" si="18"/>
        <v>0</v>
      </c>
      <c r="G29" s="353"/>
      <c r="H29" s="336"/>
      <c r="I29" s="337"/>
      <c r="J29" s="329"/>
      <c r="K29" s="337"/>
      <c r="L29" s="339"/>
      <c r="M29" s="329"/>
      <c r="N29" s="337"/>
      <c r="O29" s="337"/>
      <c r="P29" s="329"/>
      <c r="Q29" s="337"/>
      <c r="R29" s="337"/>
      <c r="S29" s="329"/>
      <c r="T29" s="337"/>
      <c r="U29" s="337"/>
      <c r="V29" s="329"/>
      <c r="W29" s="337"/>
      <c r="X29" s="337"/>
      <c r="Y29" s="329"/>
      <c r="Z29" s="337"/>
      <c r="AA29" s="340"/>
      <c r="AB29" s="329"/>
      <c r="AC29" s="339"/>
      <c r="AD29" s="329"/>
      <c r="AE29" s="329"/>
      <c r="AF29" s="339"/>
      <c r="AG29" s="329"/>
      <c r="AH29" s="329"/>
      <c r="AI29" s="341"/>
      <c r="AJ29" s="329"/>
      <c r="AK29" s="329"/>
      <c r="AL29" s="341"/>
      <c r="AM29" s="329"/>
      <c r="AN29" s="329"/>
      <c r="AO29" s="338"/>
      <c r="AP29" s="329"/>
      <c r="AQ29" s="329"/>
      <c r="AR29" s="442"/>
    </row>
    <row r="30" spans="1:44" ht="34.799999999999997" hidden="1" customHeight="1" thickBot="1">
      <c r="A30" s="413"/>
      <c r="B30" s="414"/>
      <c r="C30" s="415"/>
      <c r="D30" s="665" t="s">
        <v>271</v>
      </c>
      <c r="E30" s="390">
        <f t="shared" si="18"/>
        <v>0</v>
      </c>
      <c r="F30" s="391">
        <f t="shared" si="18"/>
        <v>0</v>
      </c>
      <c r="G30" s="353"/>
      <c r="H30" s="392"/>
      <c r="I30" s="393"/>
      <c r="J30" s="394"/>
      <c r="K30" s="393"/>
      <c r="L30" s="395"/>
      <c r="M30" s="394"/>
      <c r="N30" s="393"/>
      <c r="O30" s="393"/>
      <c r="P30" s="394"/>
      <c r="Q30" s="393"/>
      <c r="R30" s="393"/>
      <c r="S30" s="394"/>
      <c r="T30" s="393"/>
      <c r="U30" s="393"/>
      <c r="V30" s="394"/>
      <c r="W30" s="393"/>
      <c r="X30" s="393"/>
      <c r="Y30" s="394"/>
      <c r="Z30" s="393"/>
      <c r="AA30" s="396"/>
      <c r="AB30" s="394"/>
      <c r="AC30" s="395"/>
      <c r="AD30" s="394"/>
      <c r="AE30" s="394"/>
      <c r="AF30" s="395"/>
      <c r="AG30" s="394"/>
      <c r="AH30" s="394"/>
      <c r="AI30" s="397"/>
      <c r="AJ30" s="394"/>
      <c r="AK30" s="394"/>
      <c r="AL30" s="397"/>
      <c r="AM30" s="394"/>
      <c r="AN30" s="394"/>
      <c r="AO30" s="398"/>
      <c r="AP30" s="394"/>
      <c r="AQ30" s="394"/>
      <c r="AR30" s="447"/>
    </row>
    <row r="31" spans="1:44" ht="31.8" hidden="1" customHeight="1">
      <c r="A31" s="343" t="s">
        <v>284</v>
      </c>
      <c r="B31" s="658"/>
      <c r="C31" s="659"/>
      <c r="D31" s="401" t="s">
        <v>41</v>
      </c>
      <c r="E31" s="402">
        <f>E32+E33+E34+E35</f>
        <v>0</v>
      </c>
      <c r="F31" s="402">
        <f>F32+F33+F34+F35</f>
        <v>0</v>
      </c>
      <c r="G31" s="416"/>
      <c r="H31" s="417"/>
      <c r="I31" s="418"/>
      <c r="J31" s="419"/>
      <c r="K31" s="418"/>
      <c r="L31" s="420"/>
      <c r="M31" s="419"/>
      <c r="N31" s="418"/>
      <c r="O31" s="418"/>
      <c r="P31" s="419"/>
      <c r="Q31" s="418"/>
      <c r="R31" s="418"/>
      <c r="S31" s="419"/>
      <c r="T31" s="418"/>
      <c r="U31" s="418"/>
      <c r="V31" s="419"/>
      <c r="W31" s="418"/>
      <c r="X31" s="418"/>
      <c r="Y31" s="419"/>
      <c r="Z31" s="418"/>
      <c r="AA31" s="421"/>
      <c r="AB31" s="419"/>
      <c r="AC31" s="420"/>
      <c r="AD31" s="419"/>
      <c r="AE31" s="419"/>
      <c r="AF31" s="420"/>
      <c r="AG31" s="419"/>
      <c r="AH31" s="419"/>
      <c r="AI31" s="422"/>
      <c r="AJ31" s="419"/>
      <c r="AK31" s="419"/>
      <c r="AL31" s="422"/>
      <c r="AM31" s="419"/>
      <c r="AN31" s="419"/>
      <c r="AO31" s="420"/>
      <c r="AP31" s="419"/>
      <c r="AQ31" s="419"/>
      <c r="AR31" s="438"/>
    </row>
    <row r="32" spans="1:44" hidden="1">
      <c r="A32" s="660"/>
      <c r="B32" s="661"/>
      <c r="C32" s="662"/>
      <c r="D32" s="352" t="s">
        <v>37</v>
      </c>
      <c r="E32" s="323">
        <f t="shared" ref="E32:F35" si="19">H32+K32+N32+Q32+T32+W32+Z32+AC32+AF32+AI32+AL32+AO32</f>
        <v>0</v>
      </c>
      <c r="F32" s="323">
        <f t="shared" si="19"/>
        <v>0</v>
      </c>
      <c r="G32" s="423"/>
      <c r="H32" s="325"/>
      <c r="I32" s="424"/>
      <c r="J32" s="424"/>
      <c r="K32" s="424"/>
      <c r="L32" s="425"/>
      <c r="M32" s="424"/>
      <c r="N32" s="424"/>
      <c r="O32" s="424"/>
      <c r="P32" s="424"/>
      <c r="Q32" s="424"/>
      <c r="R32" s="424"/>
      <c r="S32" s="424"/>
      <c r="T32" s="424"/>
      <c r="U32" s="424"/>
      <c r="V32" s="424"/>
      <c r="W32" s="424"/>
      <c r="X32" s="424"/>
      <c r="Y32" s="424"/>
      <c r="Z32" s="424"/>
      <c r="AA32" s="426"/>
      <c r="AB32" s="424"/>
      <c r="AC32" s="425"/>
      <c r="AD32" s="424"/>
      <c r="AE32" s="424"/>
      <c r="AF32" s="425"/>
      <c r="AG32" s="424"/>
      <c r="AH32" s="424"/>
      <c r="AI32" s="427"/>
      <c r="AJ32" s="424"/>
      <c r="AK32" s="424"/>
      <c r="AL32" s="427"/>
      <c r="AM32" s="424"/>
      <c r="AN32" s="424"/>
      <c r="AO32" s="428"/>
      <c r="AP32" s="424"/>
      <c r="AQ32" s="424"/>
      <c r="AR32" s="442"/>
    </row>
    <row r="33" spans="1:44" ht="34.799999999999997" hidden="1" customHeight="1">
      <c r="A33" s="660"/>
      <c r="B33" s="661"/>
      <c r="C33" s="662"/>
      <c r="D33" s="352" t="s">
        <v>2</v>
      </c>
      <c r="E33" s="323">
        <f t="shared" si="19"/>
        <v>0</v>
      </c>
      <c r="F33" s="323">
        <f t="shared" si="19"/>
        <v>0</v>
      </c>
      <c r="G33" s="353"/>
      <c r="H33" s="354"/>
      <c r="I33" s="355"/>
      <c r="J33" s="328"/>
      <c r="K33" s="355"/>
      <c r="L33" s="356"/>
      <c r="M33" s="328"/>
      <c r="N33" s="355"/>
      <c r="O33" s="355"/>
      <c r="P33" s="328"/>
      <c r="Q33" s="355"/>
      <c r="R33" s="355"/>
      <c r="S33" s="328"/>
      <c r="T33" s="355"/>
      <c r="U33" s="355"/>
      <c r="V33" s="328"/>
      <c r="W33" s="355"/>
      <c r="X33" s="355"/>
      <c r="Y33" s="328"/>
      <c r="Z33" s="355"/>
      <c r="AA33" s="357"/>
      <c r="AB33" s="328"/>
      <c r="AC33" s="356"/>
      <c r="AD33" s="328"/>
      <c r="AE33" s="328"/>
      <c r="AF33" s="356"/>
      <c r="AG33" s="328"/>
      <c r="AH33" s="328"/>
      <c r="AI33" s="358"/>
      <c r="AJ33" s="328"/>
      <c r="AK33" s="328"/>
      <c r="AL33" s="358"/>
      <c r="AM33" s="328"/>
      <c r="AN33" s="328"/>
      <c r="AO33" s="429"/>
      <c r="AP33" s="328"/>
      <c r="AQ33" s="328"/>
      <c r="AR33" s="442"/>
    </row>
    <row r="34" spans="1:44" ht="48" hidden="1" customHeight="1">
      <c r="A34" s="660"/>
      <c r="B34" s="661"/>
      <c r="C34" s="662"/>
      <c r="D34" s="430" t="s">
        <v>43</v>
      </c>
      <c r="E34" s="323">
        <f t="shared" si="19"/>
        <v>0</v>
      </c>
      <c r="F34" s="323">
        <f t="shared" si="19"/>
        <v>0</v>
      </c>
      <c r="G34" s="353"/>
      <c r="H34" s="336"/>
      <c r="I34" s="337"/>
      <c r="J34" s="329"/>
      <c r="K34" s="337"/>
      <c r="L34" s="339"/>
      <c r="M34" s="329"/>
      <c r="N34" s="337"/>
      <c r="O34" s="337"/>
      <c r="P34" s="329"/>
      <c r="Q34" s="337"/>
      <c r="R34" s="337"/>
      <c r="S34" s="329"/>
      <c r="T34" s="337"/>
      <c r="U34" s="337"/>
      <c r="V34" s="329"/>
      <c r="W34" s="337"/>
      <c r="X34" s="337"/>
      <c r="Y34" s="329"/>
      <c r="Z34" s="337"/>
      <c r="AA34" s="340"/>
      <c r="AB34" s="329"/>
      <c r="AC34" s="339"/>
      <c r="AD34" s="329"/>
      <c r="AE34" s="329"/>
      <c r="AF34" s="339"/>
      <c r="AG34" s="329"/>
      <c r="AH34" s="329"/>
      <c r="AI34" s="341"/>
      <c r="AJ34" s="329"/>
      <c r="AK34" s="329"/>
      <c r="AL34" s="341"/>
      <c r="AM34" s="329"/>
      <c r="AN34" s="329"/>
      <c r="AO34" s="431"/>
      <c r="AP34" s="329"/>
      <c r="AQ34" s="329"/>
      <c r="AR34" s="442"/>
    </row>
    <row r="35" spans="1:44" s="670" customFormat="1" ht="38.4" hidden="1" customHeight="1" thickBot="1">
      <c r="A35" s="666"/>
      <c r="B35" s="667"/>
      <c r="C35" s="668"/>
      <c r="D35" s="669" t="s">
        <v>271</v>
      </c>
      <c r="E35" s="390">
        <f t="shared" si="19"/>
        <v>0</v>
      </c>
      <c r="F35" s="391">
        <f t="shared" si="19"/>
        <v>0</v>
      </c>
      <c r="G35" s="353"/>
      <c r="H35" s="392"/>
      <c r="I35" s="393"/>
      <c r="J35" s="394"/>
      <c r="K35" s="393"/>
      <c r="L35" s="395"/>
      <c r="M35" s="394"/>
      <c r="N35" s="393"/>
      <c r="O35" s="393"/>
      <c r="P35" s="394"/>
      <c r="Q35" s="393"/>
      <c r="R35" s="393"/>
      <c r="S35" s="394"/>
      <c r="T35" s="393"/>
      <c r="U35" s="393"/>
      <c r="V35" s="394"/>
      <c r="W35" s="393"/>
      <c r="X35" s="393"/>
      <c r="Y35" s="394"/>
      <c r="Z35" s="393"/>
      <c r="AA35" s="396"/>
      <c r="AB35" s="394"/>
      <c r="AC35" s="395"/>
      <c r="AD35" s="394"/>
      <c r="AE35" s="394"/>
      <c r="AF35" s="395"/>
      <c r="AG35" s="394"/>
      <c r="AH35" s="394"/>
      <c r="AI35" s="397"/>
      <c r="AJ35" s="394"/>
      <c r="AK35" s="394"/>
      <c r="AL35" s="397"/>
      <c r="AM35" s="394"/>
      <c r="AN35" s="394"/>
      <c r="AO35" s="432"/>
      <c r="AP35" s="394"/>
      <c r="AQ35" s="394"/>
      <c r="AR35" s="447"/>
    </row>
    <row r="36" spans="1:44" ht="21.75" hidden="1" customHeight="1">
      <c r="A36" s="343" t="s">
        <v>282</v>
      </c>
      <c r="B36" s="433"/>
      <c r="C36" s="434"/>
      <c r="D36" s="401" t="s">
        <v>41</v>
      </c>
      <c r="E36" s="402"/>
      <c r="F36" s="402"/>
      <c r="G36" s="435"/>
      <c r="H36" s="436" t="s">
        <v>283</v>
      </c>
      <c r="I36" s="437" t="s">
        <v>283</v>
      </c>
      <c r="J36" s="436" t="s">
        <v>283</v>
      </c>
      <c r="K36" s="437" t="s">
        <v>283</v>
      </c>
      <c r="L36" s="436" t="s">
        <v>283</v>
      </c>
      <c r="M36" s="437" t="s">
        <v>283</v>
      </c>
      <c r="N36" s="436" t="s">
        <v>283</v>
      </c>
      <c r="O36" s="437" t="s">
        <v>283</v>
      </c>
      <c r="P36" s="436" t="s">
        <v>283</v>
      </c>
      <c r="Q36" s="437" t="s">
        <v>283</v>
      </c>
      <c r="R36" s="436" t="s">
        <v>283</v>
      </c>
      <c r="S36" s="437" t="s">
        <v>283</v>
      </c>
      <c r="T36" s="436" t="s">
        <v>283</v>
      </c>
      <c r="U36" s="437" t="s">
        <v>283</v>
      </c>
      <c r="V36" s="436" t="s">
        <v>283</v>
      </c>
      <c r="W36" s="437" t="s">
        <v>283</v>
      </c>
      <c r="X36" s="436" t="s">
        <v>283</v>
      </c>
      <c r="Y36" s="437" t="s">
        <v>283</v>
      </c>
      <c r="Z36" s="436" t="s">
        <v>283</v>
      </c>
      <c r="AA36" s="437" t="s">
        <v>283</v>
      </c>
      <c r="AB36" s="436" t="s">
        <v>283</v>
      </c>
      <c r="AC36" s="437" t="s">
        <v>283</v>
      </c>
      <c r="AD36" s="436" t="s">
        <v>283</v>
      </c>
      <c r="AE36" s="437" t="s">
        <v>283</v>
      </c>
      <c r="AF36" s="436" t="s">
        <v>283</v>
      </c>
      <c r="AG36" s="437" t="s">
        <v>283</v>
      </c>
      <c r="AH36" s="436" t="s">
        <v>283</v>
      </c>
      <c r="AI36" s="437" t="s">
        <v>283</v>
      </c>
      <c r="AJ36" s="436" t="s">
        <v>283</v>
      </c>
      <c r="AK36" s="437" t="s">
        <v>283</v>
      </c>
      <c r="AL36" s="436" t="s">
        <v>283</v>
      </c>
      <c r="AM36" s="437" t="s">
        <v>283</v>
      </c>
      <c r="AN36" s="436" t="s">
        <v>283</v>
      </c>
      <c r="AO36" s="437" t="s">
        <v>283</v>
      </c>
      <c r="AP36" s="436" t="s">
        <v>283</v>
      </c>
      <c r="AQ36" s="437" t="s">
        <v>283</v>
      </c>
      <c r="AR36" s="438"/>
    </row>
    <row r="37" spans="1:44" ht="54" hidden="1" customHeight="1">
      <c r="A37" s="374"/>
      <c r="B37" s="375"/>
      <c r="C37" s="376"/>
      <c r="D37" s="352" t="s">
        <v>37</v>
      </c>
      <c r="E37" s="323"/>
      <c r="F37" s="323"/>
      <c r="G37" s="439"/>
      <c r="H37" s="440" t="s">
        <v>283</v>
      </c>
      <c r="I37" s="441" t="s">
        <v>283</v>
      </c>
      <c r="J37" s="440" t="s">
        <v>283</v>
      </c>
      <c r="K37" s="441" t="s">
        <v>283</v>
      </c>
      <c r="L37" s="440" t="s">
        <v>283</v>
      </c>
      <c r="M37" s="441" t="s">
        <v>283</v>
      </c>
      <c r="N37" s="440" t="s">
        <v>283</v>
      </c>
      <c r="O37" s="441" t="s">
        <v>283</v>
      </c>
      <c r="P37" s="440" t="s">
        <v>283</v>
      </c>
      <c r="Q37" s="441" t="s">
        <v>283</v>
      </c>
      <c r="R37" s="440" t="s">
        <v>283</v>
      </c>
      <c r="S37" s="441" t="s">
        <v>283</v>
      </c>
      <c r="T37" s="440" t="s">
        <v>283</v>
      </c>
      <c r="U37" s="441" t="s">
        <v>283</v>
      </c>
      <c r="V37" s="440" t="s">
        <v>283</v>
      </c>
      <c r="W37" s="441" t="s">
        <v>283</v>
      </c>
      <c r="X37" s="440" t="s">
        <v>283</v>
      </c>
      <c r="Y37" s="441" t="s">
        <v>283</v>
      </c>
      <c r="Z37" s="440" t="s">
        <v>283</v>
      </c>
      <c r="AA37" s="441" t="s">
        <v>283</v>
      </c>
      <c r="AB37" s="440" t="s">
        <v>283</v>
      </c>
      <c r="AC37" s="441" t="s">
        <v>283</v>
      </c>
      <c r="AD37" s="440" t="s">
        <v>283</v>
      </c>
      <c r="AE37" s="441" t="s">
        <v>283</v>
      </c>
      <c r="AF37" s="440" t="s">
        <v>283</v>
      </c>
      <c r="AG37" s="441" t="s">
        <v>283</v>
      </c>
      <c r="AH37" s="440" t="s">
        <v>283</v>
      </c>
      <c r="AI37" s="441" t="s">
        <v>283</v>
      </c>
      <c r="AJ37" s="440" t="s">
        <v>283</v>
      </c>
      <c r="AK37" s="441" t="s">
        <v>283</v>
      </c>
      <c r="AL37" s="440" t="s">
        <v>283</v>
      </c>
      <c r="AM37" s="441" t="s">
        <v>283</v>
      </c>
      <c r="AN37" s="440" t="s">
        <v>283</v>
      </c>
      <c r="AO37" s="441" t="s">
        <v>283</v>
      </c>
      <c r="AP37" s="440" t="s">
        <v>283</v>
      </c>
      <c r="AQ37" s="441" t="s">
        <v>283</v>
      </c>
      <c r="AR37" s="442"/>
    </row>
    <row r="38" spans="1:44" ht="46.2" hidden="1" customHeight="1">
      <c r="A38" s="374"/>
      <c r="B38" s="375"/>
      <c r="C38" s="376"/>
      <c r="D38" s="352" t="s">
        <v>2</v>
      </c>
      <c r="E38" s="323"/>
      <c r="F38" s="323"/>
      <c r="G38" s="443"/>
      <c r="H38" s="440" t="s">
        <v>283</v>
      </c>
      <c r="I38" s="441" t="s">
        <v>283</v>
      </c>
      <c r="J38" s="440" t="s">
        <v>283</v>
      </c>
      <c r="K38" s="441" t="s">
        <v>283</v>
      </c>
      <c r="L38" s="440" t="s">
        <v>283</v>
      </c>
      <c r="M38" s="441" t="s">
        <v>283</v>
      </c>
      <c r="N38" s="440" t="s">
        <v>283</v>
      </c>
      <c r="O38" s="441" t="s">
        <v>283</v>
      </c>
      <c r="P38" s="440" t="s">
        <v>283</v>
      </c>
      <c r="Q38" s="441" t="s">
        <v>283</v>
      </c>
      <c r="R38" s="440" t="s">
        <v>283</v>
      </c>
      <c r="S38" s="441" t="s">
        <v>283</v>
      </c>
      <c r="T38" s="440" t="s">
        <v>283</v>
      </c>
      <c r="U38" s="441" t="s">
        <v>283</v>
      </c>
      <c r="V38" s="440" t="s">
        <v>283</v>
      </c>
      <c r="W38" s="441" t="s">
        <v>283</v>
      </c>
      <c r="X38" s="440" t="s">
        <v>283</v>
      </c>
      <c r="Y38" s="441" t="s">
        <v>283</v>
      </c>
      <c r="Z38" s="440" t="s">
        <v>283</v>
      </c>
      <c r="AA38" s="441" t="s">
        <v>283</v>
      </c>
      <c r="AB38" s="440" t="s">
        <v>283</v>
      </c>
      <c r="AC38" s="441" t="s">
        <v>283</v>
      </c>
      <c r="AD38" s="440" t="s">
        <v>283</v>
      </c>
      <c r="AE38" s="441" t="s">
        <v>283</v>
      </c>
      <c r="AF38" s="440" t="s">
        <v>283</v>
      </c>
      <c r="AG38" s="441" t="s">
        <v>283</v>
      </c>
      <c r="AH38" s="440" t="s">
        <v>283</v>
      </c>
      <c r="AI38" s="441" t="s">
        <v>283</v>
      </c>
      <c r="AJ38" s="440" t="s">
        <v>283</v>
      </c>
      <c r="AK38" s="441" t="s">
        <v>283</v>
      </c>
      <c r="AL38" s="440" t="s">
        <v>283</v>
      </c>
      <c r="AM38" s="441" t="s">
        <v>283</v>
      </c>
      <c r="AN38" s="440" t="s">
        <v>283</v>
      </c>
      <c r="AO38" s="441" t="s">
        <v>283</v>
      </c>
      <c r="AP38" s="440" t="s">
        <v>283</v>
      </c>
      <c r="AQ38" s="441" t="s">
        <v>283</v>
      </c>
      <c r="AR38" s="442"/>
    </row>
    <row r="39" spans="1:44" ht="38.4" hidden="1" customHeight="1">
      <c r="A39" s="374"/>
      <c r="B39" s="375"/>
      <c r="C39" s="376"/>
      <c r="D39" s="430" t="s">
        <v>43</v>
      </c>
      <c r="E39" s="323"/>
      <c r="F39" s="323"/>
      <c r="G39" s="443"/>
      <c r="H39" s="440" t="s">
        <v>283</v>
      </c>
      <c r="I39" s="441" t="s">
        <v>283</v>
      </c>
      <c r="J39" s="440" t="s">
        <v>283</v>
      </c>
      <c r="K39" s="441" t="s">
        <v>283</v>
      </c>
      <c r="L39" s="440" t="s">
        <v>283</v>
      </c>
      <c r="M39" s="441" t="s">
        <v>283</v>
      </c>
      <c r="N39" s="440" t="s">
        <v>283</v>
      </c>
      <c r="O39" s="441" t="s">
        <v>283</v>
      </c>
      <c r="P39" s="440" t="s">
        <v>283</v>
      </c>
      <c r="Q39" s="441" t="s">
        <v>283</v>
      </c>
      <c r="R39" s="440" t="s">
        <v>283</v>
      </c>
      <c r="S39" s="441" t="s">
        <v>283</v>
      </c>
      <c r="T39" s="440" t="s">
        <v>283</v>
      </c>
      <c r="U39" s="441" t="s">
        <v>283</v>
      </c>
      <c r="V39" s="440" t="s">
        <v>283</v>
      </c>
      <c r="W39" s="441" t="s">
        <v>283</v>
      </c>
      <c r="X39" s="440" t="s">
        <v>283</v>
      </c>
      <c r="Y39" s="441" t="s">
        <v>283</v>
      </c>
      <c r="Z39" s="440" t="s">
        <v>283</v>
      </c>
      <c r="AA39" s="441" t="s">
        <v>283</v>
      </c>
      <c r="AB39" s="440" t="s">
        <v>283</v>
      </c>
      <c r="AC39" s="441" t="s">
        <v>283</v>
      </c>
      <c r="AD39" s="440" t="s">
        <v>283</v>
      </c>
      <c r="AE39" s="441" t="s">
        <v>283</v>
      </c>
      <c r="AF39" s="440" t="s">
        <v>283</v>
      </c>
      <c r="AG39" s="441" t="s">
        <v>283</v>
      </c>
      <c r="AH39" s="440" t="s">
        <v>283</v>
      </c>
      <c r="AI39" s="441" t="s">
        <v>283</v>
      </c>
      <c r="AJ39" s="440" t="s">
        <v>283</v>
      </c>
      <c r="AK39" s="441" t="s">
        <v>283</v>
      </c>
      <c r="AL39" s="440" t="s">
        <v>283</v>
      </c>
      <c r="AM39" s="441" t="s">
        <v>283</v>
      </c>
      <c r="AN39" s="440" t="s">
        <v>283</v>
      </c>
      <c r="AO39" s="441" t="s">
        <v>283</v>
      </c>
      <c r="AP39" s="440" t="s">
        <v>283</v>
      </c>
      <c r="AQ39" s="441" t="s">
        <v>283</v>
      </c>
      <c r="AR39" s="442"/>
    </row>
    <row r="40" spans="1:44" ht="58.2" hidden="1" customHeight="1" thickBot="1">
      <c r="A40" s="387"/>
      <c r="B40" s="388"/>
      <c r="C40" s="389"/>
      <c r="D40" s="669" t="s">
        <v>271</v>
      </c>
      <c r="E40" s="390"/>
      <c r="F40" s="391"/>
      <c r="G40" s="444"/>
      <c r="H40" s="445" t="s">
        <v>283</v>
      </c>
      <c r="I40" s="446" t="s">
        <v>283</v>
      </c>
      <c r="J40" s="445" t="s">
        <v>283</v>
      </c>
      <c r="K40" s="446" t="s">
        <v>283</v>
      </c>
      <c r="L40" s="445" t="s">
        <v>283</v>
      </c>
      <c r="M40" s="446" t="s">
        <v>283</v>
      </c>
      <c r="N40" s="445" t="s">
        <v>283</v>
      </c>
      <c r="O40" s="446" t="s">
        <v>283</v>
      </c>
      <c r="P40" s="445" t="s">
        <v>283</v>
      </c>
      <c r="Q40" s="446" t="s">
        <v>283</v>
      </c>
      <c r="R40" s="445" t="s">
        <v>283</v>
      </c>
      <c r="S40" s="446" t="s">
        <v>283</v>
      </c>
      <c r="T40" s="445" t="s">
        <v>283</v>
      </c>
      <c r="U40" s="446" t="s">
        <v>283</v>
      </c>
      <c r="V40" s="445" t="s">
        <v>283</v>
      </c>
      <c r="W40" s="446" t="s">
        <v>283</v>
      </c>
      <c r="X40" s="445" t="s">
        <v>283</v>
      </c>
      <c r="Y40" s="446" t="s">
        <v>283</v>
      </c>
      <c r="Z40" s="445" t="s">
        <v>283</v>
      </c>
      <c r="AA40" s="446" t="s">
        <v>283</v>
      </c>
      <c r="AB40" s="445" t="s">
        <v>283</v>
      </c>
      <c r="AC40" s="446" t="s">
        <v>283</v>
      </c>
      <c r="AD40" s="445" t="s">
        <v>283</v>
      </c>
      <c r="AE40" s="446" t="s">
        <v>283</v>
      </c>
      <c r="AF40" s="445" t="s">
        <v>283</v>
      </c>
      <c r="AG40" s="446" t="s">
        <v>283</v>
      </c>
      <c r="AH40" s="445" t="s">
        <v>283</v>
      </c>
      <c r="AI40" s="446" t="s">
        <v>283</v>
      </c>
      <c r="AJ40" s="445" t="s">
        <v>283</v>
      </c>
      <c r="AK40" s="446" t="s">
        <v>283</v>
      </c>
      <c r="AL40" s="445" t="s">
        <v>283</v>
      </c>
      <c r="AM40" s="446" t="s">
        <v>283</v>
      </c>
      <c r="AN40" s="445" t="s">
        <v>283</v>
      </c>
      <c r="AO40" s="446" t="s">
        <v>283</v>
      </c>
      <c r="AP40" s="445" t="s">
        <v>283</v>
      </c>
      <c r="AQ40" s="446" t="s">
        <v>283</v>
      </c>
      <c r="AR40" s="447"/>
    </row>
    <row r="41" spans="1:44" s="674" customFormat="1" ht="16.2" thickBot="1">
      <c r="A41" s="671" t="s">
        <v>274</v>
      </c>
      <c r="B41" s="672"/>
      <c r="C41" s="672"/>
      <c r="D41" s="672"/>
      <c r="E41" s="672"/>
      <c r="F41" s="672"/>
      <c r="G41" s="672"/>
      <c r="H41" s="672"/>
      <c r="I41" s="672"/>
      <c r="J41" s="672"/>
      <c r="K41" s="672"/>
      <c r="L41" s="672"/>
      <c r="M41" s="672"/>
      <c r="N41" s="672"/>
      <c r="O41" s="672"/>
      <c r="P41" s="672"/>
      <c r="Q41" s="672"/>
      <c r="R41" s="672"/>
      <c r="S41" s="672"/>
      <c r="T41" s="672"/>
      <c r="U41" s="672"/>
      <c r="V41" s="672"/>
      <c r="W41" s="672"/>
      <c r="X41" s="672"/>
      <c r="Y41" s="672"/>
      <c r="Z41" s="672"/>
      <c r="AA41" s="672"/>
      <c r="AB41" s="672"/>
      <c r="AC41" s="672"/>
      <c r="AD41" s="672"/>
      <c r="AE41" s="672"/>
      <c r="AF41" s="672"/>
      <c r="AG41" s="672"/>
      <c r="AH41" s="672"/>
      <c r="AI41" s="672"/>
      <c r="AJ41" s="672"/>
      <c r="AK41" s="672"/>
      <c r="AL41" s="672"/>
      <c r="AM41" s="672"/>
      <c r="AN41" s="672"/>
      <c r="AO41" s="672"/>
      <c r="AP41" s="672"/>
      <c r="AQ41" s="672"/>
      <c r="AR41" s="673"/>
    </row>
    <row r="42" spans="1:44" ht="32.25" customHeight="1" thickBot="1">
      <c r="A42" s="448" t="s">
        <v>1</v>
      </c>
      <c r="B42" s="449" t="s">
        <v>311</v>
      </c>
      <c r="C42" s="449" t="s">
        <v>297</v>
      </c>
      <c r="D42" s="590" t="s">
        <v>41</v>
      </c>
      <c r="E42" s="402">
        <f>E43+E44+E45+E46</f>
        <v>179862.6</v>
      </c>
      <c r="F42" s="402">
        <f>F43+F44+F45+F46</f>
        <v>138187.79999999999</v>
      </c>
      <c r="G42" s="450">
        <f>F42/E42</f>
        <v>0.76829646630261095</v>
      </c>
      <c r="H42" s="418">
        <f>H43+H44+H45+H46</f>
        <v>13891.5</v>
      </c>
      <c r="I42" s="418">
        <f>I43+I44+I45+I46</f>
        <v>13891.5</v>
      </c>
      <c r="J42" s="450">
        <f>I42/H42</f>
        <v>1</v>
      </c>
      <c r="K42" s="418">
        <f>K43+K44+K45+K46</f>
        <v>13891.6</v>
      </c>
      <c r="L42" s="418">
        <f>L43+L44+L45+L46</f>
        <v>13891.6</v>
      </c>
      <c r="M42" s="450">
        <f>L42/K42</f>
        <v>1</v>
      </c>
      <c r="N42" s="418">
        <f>N43+N44+N45+N46</f>
        <v>13891.5</v>
      </c>
      <c r="O42" s="418">
        <f>O43+O44+O45+O46</f>
        <v>13891.5</v>
      </c>
      <c r="P42" s="450">
        <f>O42/N42</f>
        <v>1</v>
      </c>
      <c r="Q42" s="418">
        <f>Q43+Q44+Q45+Q46</f>
        <v>16085.5</v>
      </c>
      <c r="R42" s="418">
        <f>R43+R44+R45+R46</f>
        <v>16085.5</v>
      </c>
      <c r="S42" s="450">
        <f>R42/Q42</f>
        <v>1</v>
      </c>
      <c r="T42" s="418">
        <f>T43+T44+T45+T46</f>
        <v>16085.6</v>
      </c>
      <c r="U42" s="418">
        <f>U43+U44+U45+U46</f>
        <v>16085.6</v>
      </c>
      <c r="V42" s="450">
        <f>U42/T42</f>
        <v>1</v>
      </c>
      <c r="W42" s="418">
        <f>W43+W44+W45+W46</f>
        <v>16085.3</v>
      </c>
      <c r="X42" s="418">
        <f>X43+X44+X45+X46</f>
        <v>16085.5</v>
      </c>
      <c r="Y42" s="450">
        <f>X42/W42</f>
        <v>1.0000124337127689</v>
      </c>
      <c r="Z42" s="418">
        <f>Z43+Z44+Z45+Z46</f>
        <v>16085.5</v>
      </c>
      <c r="AA42" s="418">
        <f>AA43+AA44+AA45+AA46</f>
        <v>16085.5</v>
      </c>
      <c r="AB42" s="450">
        <f>AA42/Z42</f>
        <v>1</v>
      </c>
      <c r="AC42" s="418">
        <f>AC43+AC44+AC45+AC46</f>
        <v>16085.6</v>
      </c>
      <c r="AD42" s="418">
        <f>AD43+AD44+AD45+AD46</f>
        <v>16085.6</v>
      </c>
      <c r="AE42" s="450">
        <f>AD42/AC42</f>
        <v>1</v>
      </c>
      <c r="AF42" s="437">
        <f>AF43+AF44+AF45+AF46</f>
        <v>16085.5</v>
      </c>
      <c r="AG42" s="437">
        <f>AG43+AG44+AG45+AG46</f>
        <v>16085.5</v>
      </c>
      <c r="AH42" s="450">
        <f>AG42/AF42</f>
        <v>1</v>
      </c>
      <c r="AI42" s="418">
        <f>AI43+AI44+AI45+AI46</f>
        <v>11697.8</v>
      </c>
      <c r="AJ42" s="419"/>
      <c r="AK42" s="419"/>
      <c r="AL42" s="418">
        <f>AL43+AL44+AL45+AL46</f>
        <v>14988.6</v>
      </c>
      <c r="AM42" s="451"/>
      <c r="AN42" s="452"/>
      <c r="AO42" s="418">
        <f>AO43+AO44+AO45+AO46</f>
        <v>14988.6</v>
      </c>
      <c r="AP42" s="418">
        <f>AP43+AP44+AP45+AP46</f>
        <v>0</v>
      </c>
      <c r="AQ42" s="452"/>
      <c r="AR42" s="453" t="s">
        <v>352</v>
      </c>
    </row>
    <row r="43" spans="1:44" ht="47.25" customHeight="1">
      <c r="A43" s="454"/>
      <c r="B43" s="455"/>
      <c r="C43" s="455"/>
      <c r="D43" s="111" t="s">
        <v>37</v>
      </c>
      <c r="E43" s="323">
        <f t="shared" ref="E43:F46" si="20">H43+K43+N43+Q43+T43+W43+Z43+AC43+AF43+AI43+AL43+AO43</f>
        <v>0</v>
      </c>
      <c r="F43" s="323">
        <f t="shared" si="20"/>
        <v>0</v>
      </c>
      <c r="G43" s="456"/>
      <c r="H43" s="424"/>
      <c r="I43" s="424"/>
      <c r="J43" s="457"/>
      <c r="K43" s="424"/>
      <c r="L43" s="424"/>
      <c r="M43" s="457"/>
      <c r="N43" s="424"/>
      <c r="O43" s="424"/>
      <c r="P43" s="457"/>
      <c r="Q43" s="424"/>
      <c r="R43" s="424"/>
      <c r="S43" s="450"/>
      <c r="T43" s="424"/>
      <c r="U43" s="424"/>
      <c r="V43" s="450"/>
      <c r="W43" s="424"/>
      <c r="X43" s="424"/>
      <c r="Y43" s="450"/>
      <c r="Z43" s="424"/>
      <c r="AA43" s="457"/>
      <c r="AB43" s="450"/>
      <c r="AC43" s="424"/>
      <c r="AD43" s="458"/>
      <c r="AE43" s="450"/>
      <c r="AF43" s="459"/>
      <c r="AG43" s="460"/>
      <c r="AH43" s="450"/>
      <c r="AI43" s="461"/>
      <c r="AJ43" s="424"/>
      <c r="AK43" s="424"/>
      <c r="AL43" s="424"/>
      <c r="AM43" s="458"/>
      <c r="AN43" s="462"/>
      <c r="AO43" s="424"/>
      <c r="AP43" s="425"/>
      <c r="AQ43" s="462"/>
      <c r="AR43" s="463"/>
    </row>
    <row r="44" spans="1:44" ht="72" customHeight="1">
      <c r="A44" s="454"/>
      <c r="B44" s="455"/>
      <c r="C44" s="455"/>
      <c r="D44" s="111" t="s">
        <v>2</v>
      </c>
      <c r="E44" s="323">
        <f t="shared" si="20"/>
        <v>179862.6</v>
      </c>
      <c r="F44" s="323">
        <f t="shared" si="20"/>
        <v>138187.79999999999</v>
      </c>
      <c r="G44" s="464">
        <f>F44/E44</f>
        <v>0.76829646630261095</v>
      </c>
      <c r="H44" s="355">
        <v>13891.5</v>
      </c>
      <c r="I44" s="355">
        <v>13891.5</v>
      </c>
      <c r="J44" s="464">
        <f>I44/H44</f>
        <v>1</v>
      </c>
      <c r="K44" s="355">
        <v>13891.6</v>
      </c>
      <c r="L44" s="355">
        <v>13891.6</v>
      </c>
      <c r="M44" s="464">
        <f>L44/K44</f>
        <v>1</v>
      </c>
      <c r="N44" s="355">
        <v>13891.5</v>
      </c>
      <c r="O44" s="355">
        <v>13891.5</v>
      </c>
      <c r="P44" s="464">
        <f>O44/N44</f>
        <v>1</v>
      </c>
      <c r="Q44" s="355">
        <v>16085.5</v>
      </c>
      <c r="R44" s="355">
        <v>16085.5</v>
      </c>
      <c r="S44" s="464">
        <f>R44/Q44</f>
        <v>1</v>
      </c>
      <c r="T44" s="355">
        <v>16085.6</v>
      </c>
      <c r="U44" s="355">
        <v>16085.6</v>
      </c>
      <c r="V44" s="464">
        <f>U44/T44</f>
        <v>1</v>
      </c>
      <c r="W44" s="355">
        <v>16085.3</v>
      </c>
      <c r="X44" s="355">
        <v>16085.5</v>
      </c>
      <c r="Y44" s="464">
        <f>X44/W44</f>
        <v>1.0000124337127689</v>
      </c>
      <c r="Z44" s="355">
        <v>16085.5</v>
      </c>
      <c r="AA44" s="465">
        <v>16085.5</v>
      </c>
      <c r="AB44" s="464">
        <f>AA44/Z44</f>
        <v>1</v>
      </c>
      <c r="AC44" s="355">
        <v>16085.6</v>
      </c>
      <c r="AD44" s="355">
        <v>16085.6</v>
      </c>
      <c r="AE44" s="464">
        <f>AD44/AC44</f>
        <v>1</v>
      </c>
      <c r="AF44" s="466">
        <v>16085.5</v>
      </c>
      <c r="AG44" s="467">
        <v>16085.5</v>
      </c>
      <c r="AH44" s="464">
        <f>AG44/AF44</f>
        <v>1</v>
      </c>
      <c r="AI44" s="355">
        <v>11697.8</v>
      </c>
      <c r="AJ44" s="328"/>
      <c r="AK44" s="328"/>
      <c r="AL44" s="355">
        <v>14988.6</v>
      </c>
      <c r="AM44" s="468"/>
      <c r="AN44" s="469"/>
      <c r="AO44" s="355">
        <v>14988.6</v>
      </c>
      <c r="AP44" s="356"/>
      <c r="AQ44" s="469"/>
      <c r="AR44" s="463"/>
    </row>
    <row r="45" spans="1:44" ht="51" customHeight="1">
      <c r="A45" s="454"/>
      <c r="B45" s="455"/>
      <c r="C45" s="455"/>
      <c r="D45" s="315" t="s">
        <v>43</v>
      </c>
      <c r="E45" s="323">
        <f t="shared" si="20"/>
        <v>0</v>
      </c>
      <c r="F45" s="323">
        <f t="shared" si="20"/>
        <v>0</v>
      </c>
      <c r="G45" s="443"/>
      <c r="H45" s="337"/>
      <c r="I45" s="337"/>
      <c r="J45" s="329"/>
      <c r="K45" s="337"/>
      <c r="L45" s="337"/>
      <c r="M45" s="329"/>
      <c r="N45" s="337"/>
      <c r="O45" s="337"/>
      <c r="P45" s="470"/>
      <c r="Q45" s="337"/>
      <c r="R45" s="337"/>
      <c r="S45" s="464"/>
      <c r="T45" s="337"/>
      <c r="U45" s="337"/>
      <c r="V45" s="329"/>
      <c r="W45" s="337"/>
      <c r="X45" s="337"/>
      <c r="Y45" s="329"/>
      <c r="Z45" s="337"/>
      <c r="AA45" s="329"/>
      <c r="AB45" s="470"/>
      <c r="AC45" s="337"/>
      <c r="AD45" s="471"/>
      <c r="AE45" s="470"/>
      <c r="AF45" s="337"/>
      <c r="AG45" s="471"/>
      <c r="AH45" s="470"/>
      <c r="AI45" s="337"/>
      <c r="AJ45" s="471"/>
      <c r="AK45" s="470"/>
      <c r="AL45" s="337"/>
      <c r="AM45" s="471"/>
      <c r="AN45" s="470"/>
      <c r="AO45" s="337"/>
      <c r="AP45" s="339"/>
      <c r="AQ45" s="472"/>
      <c r="AR45" s="463"/>
    </row>
    <row r="46" spans="1:44" s="670" customFormat="1" ht="89.25" customHeight="1" thickBot="1">
      <c r="A46" s="473"/>
      <c r="B46" s="474"/>
      <c r="C46" s="474"/>
      <c r="D46" s="675" t="s">
        <v>271</v>
      </c>
      <c r="E46" s="390">
        <f t="shared" si="20"/>
        <v>0</v>
      </c>
      <c r="F46" s="391">
        <f t="shared" si="20"/>
        <v>0</v>
      </c>
      <c r="G46" s="444"/>
      <c r="H46" s="393"/>
      <c r="I46" s="393"/>
      <c r="J46" s="394"/>
      <c r="K46" s="393"/>
      <c r="L46" s="393"/>
      <c r="M46" s="394"/>
      <c r="N46" s="393"/>
      <c r="O46" s="393"/>
      <c r="P46" s="475"/>
      <c r="Q46" s="393"/>
      <c r="R46" s="393"/>
      <c r="S46" s="394"/>
      <c r="T46" s="393"/>
      <c r="U46" s="393"/>
      <c r="V46" s="394"/>
      <c r="W46" s="393"/>
      <c r="X46" s="393"/>
      <c r="Y46" s="394"/>
      <c r="Z46" s="393"/>
      <c r="AA46" s="394"/>
      <c r="AB46" s="475"/>
      <c r="AC46" s="393"/>
      <c r="AD46" s="476"/>
      <c r="AE46" s="475"/>
      <c r="AF46" s="393"/>
      <c r="AG46" s="476"/>
      <c r="AH46" s="475"/>
      <c r="AI46" s="393"/>
      <c r="AJ46" s="476"/>
      <c r="AK46" s="475"/>
      <c r="AL46" s="393"/>
      <c r="AM46" s="476"/>
      <c r="AN46" s="475"/>
      <c r="AO46" s="393"/>
      <c r="AP46" s="395"/>
      <c r="AQ46" s="475"/>
      <c r="AR46" s="477"/>
    </row>
    <row r="47" spans="1:44" ht="18.75" hidden="1" customHeight="1">
      <c r="A47" s="454" t="s">
        <v>265</v>
      </c>
      <c r="B47" s="455" t="s">
        <v>280</v>
      </c>
      <c r="C47" s="455"/>
      <c r="D47" s="676" t="s">
        <v>41</v>
      </c>
      <c r="E47" s="378">
        <f>E48+E49+E50+E51</f>
        <v>0</v>
      </c>
      <c r="F47" s="378" t="e">
        <f>F48+F49+F50+F51</f>
        <v>#REF!</v>
      </c>
      <c r="G47" s="435"/>
      <c r="H47" s="478"/>
      <c r="I47" s="478"/>
      <c r="J47" s="479"/>
      <c r="K47" s="478"/>
      <c r="L47" s="478"/>
      <c r="M47" s="479"/>
      <c r="N47" s="478"/>
      <c r="O47" s="478"/>
      <c r="P47" s="480"/>
      <c r="Q47" s="478"/>
      <c r="R47" s="478"/>
      <c r="S47" s="479"/>
      <c r="T47" s="478"/>
      <c r="U47" s="478"/>
      <c r="V47" s="479"/>
      <c r="W47" s="478"/>
      <c r="X47" s="478"/>
      <c r="Y47" s="479"/>
      <c r="Z47" s="478"/>
      <c r="AA47" s="479"/>
      <c r="AB47" s="480"/>
      <c r="AC47" s="478"/>
      <c r="AD47" s="481"/>
      <c r="AE47" s="480"/>
      <c r="AF47" s="478"/>
      <c r="AG47" s="481"/>
      <c r="AH47" s="480"/>
      <c r="AI47" s="482"/>
      <c r="AJ47" s="479"/>
      <c r="AK47" s="479"/>
      <c r="AL47" s="478"/>
      <c r="AM47" s="481"/>
      <c r="AN47" s="480"/>
      <c r="AO47" s="478"/>
      <c r="AP47" s="483"/>
      <c r="AQ47" s="480"/>
      <c r="AR47" s="463"/>
    </row>
    <row r="48" spans="1:44" ht="31.95" hidden="1" customHeight="1">
      <c r="A48" s="454"/>
      <c r="B48" s="455"/>
      <c r="C48" s="455"/>
      <c r="D48" s="111" t="s">
        <v>37</v>
      </c>
      <c r="E48" s="323">
        <f>H48+K48+N48+Q48+T48+W48+Z48+AC48+AF48+AI48+AL48+AO48</f>
        <v>0</v>
      </c>
      <c r="F48" s="323" t="e">
        <f>I48+L48+O48+R48+U48+X48+#REF!+#REF!+#REF!+#REF!+#REF!+AP48</f>
        <v>#REF!</v>
      </c>
      <c r="G48" s="456"/>
      <c r="H48" s="424"/>
      <c r="I48" s="424"/>
      <c r="J48" s="457"/>
      <c r="K48" s="424"/>
      <c r="L48" s="424"/>
      <c r="M48" s="457"/>
      <c r="N48" s="424"/>
      <c r="O48" s="424"/>
      <c r="P48" s="462"/>
      <c r="Q48" s="424"/>
      <c r="R48" s="424"/>
      <c r="S48" s="457"/>
      <c r="T48" s="424"/>
      <c r="U48" s="424"/>
      <c r="V48" s="457"/>
      <c r="W48" s="424"/>
      <c r="X48" s="424"/>
      <c r="Y48" s="457"/>
      <c r="Z48" s="424"/>
      <c r="AA48" s="457"/>
      <c r="AB48" s="462"/>
      <c r="AC48" s="424"/>
      <c r="AD48" s="458"/>
      <c r="AE48" s="462"/>
      <c r="AF48" s="424"/>
      <c r="AG48" s="458"/>
      <c r="AH48" s="462"/>
      <c r="AI48" s="461"/>
      <c r="AJ48" s="424"/>
      <c r="AK48" s="424"/>
      <c r="AL48" s="424"/>
      <c r="AM48" s="458"/>
      <c r="AN48" s="462"/>
      <c r="AO48" s="424"/>
      <c r="AP48" s="425"/>
      <c r="AQ48" s="462"/>
      <c r="AR48" s="463"/>
    </row>
    <row r="49" spans="1:44" ht="34.950000000000003" hidden="1" customHeight="1">
      <c r="A49" s="454"/>
      <c r="B49" s="455"/>
      <c r="C49" s="455"/>
      <c r="D49" s="111" t="s">
        <v>2</v>
      </c>
      <c r="E49" s="323">
        <f>H49+K49+N49+Q49+T49+W49+Z49+AC49+AF49+AI49+AL49+AO49</f>
        <v>0</v>
      </c>
      <c r="F49" s="323" t="e">
        <f>I49+L49+O49+R49+U49+X49+#REF!+#REF!+#REF!+#REF!+#REF!+AP49</f>
        <v>#REF!</v>
      </c>
      <c r="G49" s="484"/>
      <c r="H49" s="355"/>
      <c r="I49" s="355"/>
      <c r="J49" s="328"/>
      <c r="K49" s="355"/>
      <c r="L49" s="355"/>
      <c r="M49" s="328"/>
      <c r="N49" s="355"/>
      <c r="O49" s="355"/>
      <c r="P49" s="469"/>
      <c r="Q49" s="355"/>
      <c r="R49" s="355"/>
      <c r="S49" s="328"/>
      <c r="T49" s="355"/>
      <c r="U49" s="355"/>
      <c r="V49" s="328"/>
      <c r="W49" s="355"/>
      <c r="X49" s="355"/>
      <c r="Y49" s="328"/>
      <c r="Z49" s="355"/>
      <c r="AA49" s="328"/>
      <c r="AB49" s="469"/>
      <c r="AC49" s="355"/>
      <c r="AD49" s="468"/>
      <c r="AE49" s="469"/>
      <c r="AF49" s="355"/>
      <c r="AG49" s="468"/>
      <c r="AH49" s="469"/>
      <c r="AI49" s="485"/>
      <c r="AJ49" s="328"/>
      <c r="AK49" s="328"/>
      <c r="AL49" s="355"/>
      <c r="AM49" s="468"/>
      <c r="AN49" s="469"/>
      <c r="AO49" s="355"/>
      <c r="AP49" s="356"/>
      <c r="AQ49" s="469"/>
      <c r="AR49" s="463"/>
    </row>
    <row r="50" spans="1:44" ht="21.75" hidden="1" customHeight="1">
      <c r="A50" s="454"/>
      <c r="B50" s="455"/>
      <c r="C50" s="455"/>
      <c r="D50" s="315" t="s">
        <v>43</v>
      </c>
      <c r="E50" s="323">
        <f>H50+K50+N50+Q50+T50+W50+Z50+AC50+AF50+AI50+AL50+AO50</f>
        <v>0</v>
      </c>
      <c r="F50" s="323" t="e">
        <f>I50+L50+O50+R50+U50+X50+#REF!+#REF!+#REF!+#REF!+#REF!+AP50</f>
        <v>#REF!</v>
      </c>
      <c r="G50" s="484"/>
      <c r="H50" s="355"/>
      <c r="I50" s="355"/>
      <c r="J50" s="328"/>
      <c r="K50" s="355"/>
      <c r="L50" s="355"/>
      <c r="M50" s="328"/>
      <c r="N50" s="355"/>
      <c r="O50" s="355"/>
      <c r="P50" s="469"/>
      <c r="Q50" s="355"/>
      <c r="R50" s="355"/>
      <c r="S50" s="328"/>
      <c r="T50" s="355"/>
      <c r="U50" s="355"/>
      <c r="V50" s="328"/>
      <c r="W50" s="355"/>
      <c r="X50" s="355"/>
      <c r="Y50" s="328"/>
      <c r="Z50" s="355"/>
      <c r="AA50" s="328"/>
      <c r="AB50" s="469"/>
      <c r="AC50" s="355"/>
      <c r="AD50" s="468"/>
      <c r="AE50" s="469"/>
      <c r="AF50" s="355"/>
      <c r="AG50" s="468"/>
      <c r="AH50" s="469"/>
      <c r="AI50" s="355"/>
      <c r="AJ50" s="468"/>
      <c r="AK50" s="469"/>
      <c r="AL50" s="355"/>
      <c r="AM50" s="468"/>
      <c r="AN50" s="469"/>
      <c r="AO50" s="355"/>
      <c r="AP50" s="356"/>
      <c r="AQ50" s="486"/>
      <c r="AR50" s="463"/>
    </row>
    <row r="51" spans="1:44" ht="34.950000000000003" hidden="1" customHeight="1" thickBot="1">
      <c r="A51" s="454"/>
      <c r="B51" s="455"/>
      <c r="C51" s="455"/>
      <c r="D51" s="677" t="s">
        <v>271</v>
      </c>
      <c r="E51" s="333">
        <f>H51+K51+N51+Q51+T51+W51+Z51+AC51+AF51+AI51+AL51+AO51</f>
        <v>0</v>
      </c>
      <c r="F51" s="334" t="e">
        <f>I51+L51+O51+R51+U51+X51+#REF!+#REF!+#REF!+#REF!+#REF!+AP51</f>
        <v>#REF!</v>
      </c>
      <c r="G51" s="443"/>
      <c r="H51" s="337"/>
      <c r="I51" s="337"/>
      <c r="J51" s="329"/>
      <c r="K51" s="337"/>
      <c r="L51" s="337"/>
      <c r="M51" s="329"/>
      <c r="N51" s="337"/>
      <c r="O51" s="337"/>
      <c r="P51" s="470"/>
      <c r="Q51" s="337"/>
      <c r="R51" s="337"/>
      <c r="S51" s="329"/>
      <c r="T51" s="337"/>
      <c r="U51" s="337"/>
      <c r="V51" s="329"/>
      <c r="W51" s="337"/>
      <c r="X51" s="337"/>
      <c r="Y51" s="329"/>
      <c r="Z51" s="337"/>
      <c r="AA51" s="329"/>
      <c r="AB51" s="470"/>
      <c r="AC51" s="337"/>
      <c r="AD51" s="471"/>
      <c r="AE51" s="470"/>
      <c r="AF51" s="337"/>
      <c r="AG51" s="471"/>
      <c r="AH51" s="470"/>
      <c r="AI51" s="337"/>
      <c r="AJ51" s="471"/>
      <c r="AK51" s="470"/>
      <c r="AL51" s="337"/>
      <c r="AM51" s="471"/>
      <c r="AN51" s="470"/>
      <c r="AO51" s="337"/>
      <c r="AP51" s="339"/>
      <c r="AQ51" s="470"/>
      <c r="AR51" s="463"/>
    </row>
    <row r="52" spans="1:44" s="670" customFormat="1" ht="36.75" customHeight="1" thickBot="1">
      <c r="A52" s="487" t="s">
        <v>3</v>
      </c>
      <c r="B52" s="488" t="s">
        <v>301</v>
      </c>
      <c r="C52" s="488" t="s">
        <v>312</v>
      </c>
      <c r="D52" s="590" t="s">
        <v>41</v>
      </c>
      <c r="E52" s="402">
        <f>E53+E54+E55+E56</f>
        <v>1052014.8999999999</v>
      </c>
      <c r="F52" s="402">
        <f>F53+F54+F55+F56</f>
        <v>522698.60000000009</v>
      </c>
      <c r="G52" s="489">
        <f t="shared" ref="G52:G55" si="21">F52/E52</f>
        <v>0.49685474987093825</v>
      </c>
      <c r="H52" s="418">
        <f>H53+H54+H55+H56</f>
        <v>23052.5</v>
      </c>
      <c r="I52" s="418">
        <f>I53+I54+I55+I56</f>
        <v>23052.5</v>
      </c>
      <c r="J52" s="450">
        <f t="shared" ref="J52:J55" si="22">I52/H52</f>
        <v>1</v>
      </c>
      <c r="K52" s="418">
        <f>K53+K54+K55+K56</f>
        <v>23245.5</v>
      </c>
      <c r="L52" s="418">
        <f>L53+L54+L55+L56</f>
        <v>23245.5</v>
      </c>
      <c r="M52" s="450">
        <f>L52/K52</f>
        <v>1</v>
      </c>
      <c r="N52" s="418">
        <f>N53+N54+N55+N56</f>
        <v>173282.2</v>
      </c>
      <c r="O52" s="418">
        <f>O53+O54+O55+O56</f>
        <v>173282.2</v>
      </c>
      <c r="P52" s="450">
        <f>O52/N52</f>
        <v>1</v>
      </c>
      <c r="Q52" s="418">
        <f>Q53+Q54+Q55+Q56</f>
        <v>55310.400000000001</v>
      </c>
      <c r="R52" s="418">
        <f>R53+R54+R55+R56</f>
        <v>55310.400000000001</v>
      </c>
      <c r="S52" s="450">
        <f>R52/Q52</f>
        <v>1</v>
      </c>
      <c r="T52" s="418">
        <f>T53+T54+T55+T56</f>
        <v>23251.8</v>
      </c>
      <c r="U52" s="418">
        <f>U53+U54+U55+U56</f>
        <v>23251.8</v>
      </c>
      <c r="V52" s="450">
        <f>U52/T52</f>
        <v>1</v>
      </c>
      <c r="W52" s="418">
        <f>W53+W54+W55+W56</f>
        <v>81440.800000000003</v>
      </c>
      <c r="X52" s="418">
        <f>X53+X54+X55+X56</f>
        <v>81440.800000000003</v>
      </c>
      <c r="Y52" s="450">
        <f t="shared" ref="Y52:Y55" si="23">X52/W52</f>
        <v>1</v>
      </c>
      <c r="Z52" s="418">
        <f>Z53+Z54+Z55+Z56</f>
        <v>35956.399999999994</v>
      </c>
      <c r="AA52" s="418">
        <f>AA53+AA54+AA55+AA56</f>
        <v>35956.399999999994</v>
      </c>
      <c r="AB52" s="464">
        <f t="shared" ref="AB52:AB55" si="24">AA52/Z52</f>
        <v>1</v>
      </c>
      <c r="AC52" s="418">
        <f>AC53+AC54+AC55+AC56</f>
        <v>23454.799999999999</v>
      </c>
      <c r="AD52" s="418">
        <f>AD53+AD54+AD55+AD56</f>
        <v>23454.799999999999</v>
      </c>
      <c r="AE52" s="464">
        <f t="shared" ref="AE52:AE55" si="25">AD52/AC52</f>
        <v>1</v>
      </c>
      <c r="AF52" s="418">
        <f>AF53+AF54+AF55+AF56</f>
        <v>83704.2</v>
      </c>
      <c r="AG52" s="418">
        <f>AG53+AG54+AG55+AG56</f>
        <v>83704.2</v>
      </c>
      <c r="AH52" s="464">
        <f t="shared" ref="AH52:AH55" si="26">AG52/AF52</f>
        <v>1</v>
      </c>
      <c r="AI52" s="437">
        <f>AI53+AI54+AI55+AI56</f>
        <v>460597.1</v>
      </c>
      <c r="AJ52" s="490"/>
      <c r="AK52" s="490"/>
      <c r="AL52" s="437">
        <f>AL53+AL54+AL55+AL56</f>
        <v>34359.599999999999</v>
      </c>
      <c r="AM52" s="451"/>
      <c r="AN52" s="452"/>
      <c r="AO52" s="418">
        <f>AO53+AO54+AO55+AO56</f>
        <v>34359.599999999999</v>
      </c>
      <c r="AP52" s="418">
        <f>AP53+AP54+AP55+AP56</f>
        <v>0</v>
      </c>
      <c r="AQ52" s="452"/>
      <c r="AR52" s="491" t="s">
        <v>353</v>
      </c>
    </row>
    <row r="53" spans="1:44" ht="31.2" customHeight="1">
      <c r="A53" s="492"/>
      <c r="B53" s="493"/>
      <c r="C53" s="493"/>
      <c r="D53" s="111" t="s">
        <v>37</v>
      </c>
      <c r="E53" s="323">
        <f t="shared" ref="E53:F56" si="27">H53+K53+N53+Q53+T53+W53+Z53+AC53+AF53+AI53+AL53+AO53</f>
        <v>3685.3</v>
      </c>
      <c r="F53" s="323">
        <f t="shared" si="27"/>
        <v>2474.4</v>
      </c>
      <c r="G53" s="494">
        <f t="shared" si="21"/>
        <v>0.6714243073833881</v>
      </c>
      <c r="H53" s="321">
        <v>80.8</v>
      </c>
      <c r="I53" s="321">
        <v>80.8</v>
      </c>
      <c r="J53" s="464">
        <f t="shared" si="22"/>
        <v>1</v>
      </c>
      <c r="K53" s="321">
        <v>269.60000000000002</v>
      </c>
      <c r="L53" s="321">
        <v>269.60000000000002</v>
      </c>
      <c r="M53" s="450">
        <f>L53/K53</f>
        <v>1</v>
      </c>
      <c r="N53" s="321">
        <v>301.60000000000002</v>
      </c>
      <c r="O53" s="321">
        <v>301.60000000000002</v>
      </c>
      <c r="P53" s="450">
        <f>O53/N53</f>
        <v>1</v>
      </c>
      <c r="Q53" s="321">
        <v>238.9</v>
      </c>
      <c r="R53" s="321">
        <v>238.9</v>
      </c>
      <c r="S53" s="450">
        <f>R53/Q53</f>
        <v>1</v>
      </c>
      <c r="T53" s="321">
        <v>249.6</v>
      </c>
      <c r="U53" s="321">
        <v>249.6</v>
      </c>
      <c r="V53" s="450">
        <f>U53/T53</f>
        <v>1</v>
      </c>
      <c r="W53" s="321">
        <v>387.6</v>
      </c>
      <c r="X53" s="321">
        <v>387.6</v>
      </c>
      <c r="Y53" s="464">
        <f t="shared" si="23"/>
        <v>1</v>
      </c>
      <c r="Z53" s="495">
        <v>422.8</v>
      </c>
      <c r="AA53" s="496">
        <v>422.8</v>
      </c>
      <c r="AB53" s="464">
        <f t="shared" si="24"/>
        <v>1</v>
      </c>
      <c r="AC53" s="321">
        <v>266.7</v>
      </c>
      <c r="AD53" s="321">
        <v>266.7</v>
      </c>
      <c r="AE53" s="464">
        <f t="shared" si="25"/>
        <v>1</v>
      </c>
      <c r="AF53" s="321">
        <v>256.8</v>
      </c>
      <c r="AG53" s="321">
        <v>256.8</v>
      </c>
      <c r="AH53" s="464">
        <f t="shared" si="26"/>
        <v>1</v>
      </c>
      <c r="AI53" s="495">
        <v>599.1</v>
      </c>
      <c r="AJ53" s="495"/>
      <c r="AK53" s="495"/>
      <c r="AL53" s="495">
        <v>305.89999999999998</v>
      </c>
      <c r="AM53" s="497"/>
      <c r="AN53" s="498"/>
      <c r="AO53" s="321">
        <v>305.89999999999998</v>
      </c>
      <c r="AP53" s="347"/>
      <c r="AQ53" s="498"/>
      <c r="AR53" s="322"/>
    </row>
    <row r="54" spans="1:44" ht="42.6" customHeight="1">
      <c r="A54" s="492"/>
      <c r="B54" s="493"/>
      <c r="C54" s="493"/>
      <c r="D54" s="111" t="s">
        <v>2</v>
      </c>
      <c r="E54" s="323">
        <f t="shared" si="27"/>
        <v>1606.1999999999998</v>
      </c>
      <c r="F54" s="323">
        <f>I54+L54+O54+R54+U54+X54+AA54+AD54+AG54+AJ54+AM54+AP54</f>
        <v>842</v>
      </c>
      <c r="G54" s="494">
        <f t="shared" si="21"/>
        <v>0.52421865272070733</v>
      </c>
      <c r="H54" s="466">
        <v>0</v>
      </c>
      <c r="I54" s="466">
        <v>0</v>
      </c>
      <c r="J54" s="464"/>
      <c r="K54" s="355">
        <v>4.4000000000000004</v>
      </c>
      <c r="L54" s="355">
        <v>4.4000000000000004</v>
      </c>
      <c r="M54" s="464">
        <f>L54/K54</f>
        <v>1</v>
      </c>
      <c r="N54" s="355">
        <v>269.60000000000002</v>
      </c>
      <c r="O54" s="355">
        <v>269.60000000000002</v>
      </c>
      <c r="P54" s="464">
        <f>O54/N54</f>
        <v>1</v>
      </c>
      <c r="Q54" s="355">
        <v>160.1</v>
      </c>
      <c r="R54" s="355">
        <v>160.1</v>
      </c>
      <c r="S54" s="464">
        <f>R54/Q54</f>
        <v>1</v>
      </c>
      <c r="T54" s="355">
        <v>30.6</v>
      </c>
      <c r="U54" s="355">
        <v>30.6</v>
      </c>
      <c r="V54" s="464">
        <f>U54/T54</f>
        <v>1</v>
      </c>
      <c r="W54" s="355">
        <v>35.6</v>
      </c>
      <c r="X54" s="355">
        <v>35.6</v>
      </c>
      <c r="Y54" s="464">
        <f t="shared" si="23"/>
        <v>1</v>
      </c>
      <c r="Z54" s="466">
        <v>44.9</v>
      </c>
      <c r="AA54" s="499">
        <v>44.9</v>
      </c>
      <c r="AB54" s="464">
        <f t="shared" si="24"/>
        <v>1</v>
      </c>
      <c r="AC54" s="355">
        <v>225.8</v>
      </c>
      <c r="AD54" s="355">
        <v>225.8</v>
      </c>
      <c r="AE54" s="464">
        <f t="shared" si="25"/>
        <v>1</v>
      </c>
      <c r="AF54" s="355">
        <v>71</v>
      </c>
      <c r="AG54" s="355">
        <v>71</v>
      </c>
      <c r="AH54" s="464">
        <v>0</v>
      </c>
      <c r="AI54" s="466">
        <v>487</v>
      </c>
      <c r="AJ54" s="500"/>
      <c r="AK54" s="500"/>
      <c r="AL54" s="466">
        <v>138.6</v>
      </c>
      <c r="AM54" s="468"/>
      <c r="AN54" s="469"/>
      <c r="AO54" s="355">
        <v>138.6</v>
      </c>
      <c r="AP54" s="356"/>
      <c r="AQ54" s="469"/>
      <c r="AR54" s="322"/>
    </row>
    <row r="55" spans="1:44" ht="50.25" customHeight="1">
      <c r="A55" s="492"/>
      <c r="B55" s="493"/>
      <c r="C55" s="493"/>
      <c r="D55" s="315" t="s">
        <v>43</v>
      </c>
      <c r="E55" s="323">
        <f t="shared" si="27"/>
        <v>1046723.4</v>
      </c>
      <c r="F55" s="323">
        <f t="shared" si="27"/>
        <v>519382.20000000007</v>
      </c>
      <c r="G55" s="494">
        <f t="shared" si="21"/>
        <v>0.49619813601186336</v>
      </c>
      <c r="H55" s="355">
        <v>22971.7</v>
      </c>
      <c r="I55" s="355">
        <v>22971.7</v>
      </c>
      <c r="J55" s="464">
        <f t="shared" si="22"/>
        <v>1</v>
      </c>
      <c r="K55" s="355">
        <v>22971.5</v>
      </c>
      <c r="L55" s="355">
        <v>22971.5</v>
      </c>
      <c r="M55" s="464">
        <f>L55/K55</f>
        <v>1</v>
      </c>
      <c r="N55" s="355">
        <v>172711</v>
      </c>
      <c r="O55" s="355">
        <v>172711</v>
      </c>
      <c r="P55" s="464">
        <f>O55/N55</f>
        <v>1</v>
      </c>
      <c r="Q55" s="355">
        <v>54911.4</v>
      </c>
      <c r="R55" s="355">
        <v>54911.4</v>
      </c>
      <c r="S55" s="464">
        <f>R55/Q55</f>
        <v>1</v>
      </c>
      <c r="T55" s="355">
        <v>22971.599999999999</v>
      </c>
      <c r="U55" s="355">
        <v>22971.599999999999</v>
      </c>
      <c r="V55" s="464">
        <f>U55/T55</f>
        <v>1</v>
      </c>
      <c r="W55" s="355">
        <v>81017.600000000006</v>
      </c>
      <c r="X55" s="355">
        <v>81017.600000000006</v>
      </c>
      <c r="Y55" s="464">
        <f t="shared" si="23"/>
        <v>1</v>
      </c>
      <c r="Z55" s="466">
        <v>35488.699999999997</v>
      </c>
      <c r="AA55" s="499">
        <v>35488.699999999997</v>
      </c>
      <c r="AB55" s="464">
        <f t="shared" si="24"/>
        <v>1</v>
      </c>
      <c r="AC55" s="355">
        <v>22962.3</v>
      </c>
      <c r="AD55" s="355">
        <v>22962.3</v>
      </c>
      <c r="AE55" s="464">
        <f t="shared" si="25"/>
        <v>1</v>
      </c>
      <c r="AF55" s="355">
        <v>83376.399999999994</v>
      </c>
      <c r="AG55" s="355">
        <v>83376.399999999994</v>
      </c>
      <c r="AH55" s="464">
        <f t="shared" si="26"/>
        <v>1</v>
      </c>
      <c r="AI55" s="466">
        <v>459511</v>
      </c>
      <c r="AJ55" s="501"/>
      <c r="AK55" s="502"/>
      <c r="AL55" s="466">
        <v>33915.1</v>
      </c>
      <c r="AM55" s="468"/>
      <c r="AN55" s="469"/>
      <c r="AO55" s="355">
        <v>33915.1</v>
      </c>
      <c r="AP55" s="356"/>
      <c r="AQ55" s="486"/>
      <c r="AR55" s="322"/>
    </row>
    <row r="56" spans="1:44" ht="91.2" customHeight="1">
      <c r="A56" s="492"/>
      <c r="B56" s="493"/>
      <c r="C56" s="493"/>
      <c r="D56" s="246" t="s">
        <v>271</v>
      </c>
      <c r="E56" s="503">
        <f t="shared" si="27"/>
        <v>0</v>
      </c>
      <c r="F56" s="503">
        <f t="shared" si="27"/>
        <v>0</v>
      </c>
      <c r="G56" s="504"/>
      <c r="H56" s="505"/>
      <c r="I56" s="505"/>
      <c r="J56" s="506"/>
      <c r="K56" s="505"/>
      <c r="L56" s="505"/>
      <c r="M56" s="506"/>
      <c r="N56" s="505"/>
      <c r="O56" s="505"/>
      <c r="P56" s="506"/>
      <c r="Q56" s="505"/>
      <c r="R56" s="505"/>
      <c r="S56" s="506"/>
      <c r="T56" s="505"/>
      <c r="U56" s="505"/>
      <c r="V56" s="506"/>
      <c r="W56" s="505"/>
      <c r="X56" s="505"/>
      <c r="Y56" s="506"/>
      <c r="Z56" s="505"/>
      <c r="AA56" s="506"/>
      <c r="AB56" s="506"/>
      <c r="AC56" s="505"/>
      <c r="AD56" s="506"/>
      <c r="AE56" s="506"/>
      <c r="AF56" s="505"/>
      <c r="AG56" s="506"/>
      <c r="AH56" s="506"/>
      <c r="AI56" s="507"/>
      <c r="AJ56" s="506"/>
      <c r="AK56" s="506"/>
      <c r="AL56" s="505"/>
      <c r="AM56" s="506"/>
      <c r="AN56" s="506"/>
      <c r="AO56" s="505"/>
      <c r="AP56" s="505"/>
      <c r="AQ56" s="506"/>
      <c r="AR56" s="322"/>
    </row>
    <row r="57" spans="1:44" ht="21.6" customHeight="1" thickBot="1">
      <c r="A57" s="508"/>
      <c r="B57" s="509"/>
      <c r="C57" s="509"/>
      <c r="D57" s="510"/>
      <c r="E57" s="511"/>
      <c r="F57" s="511"/>
      <c r="G57" s="512"/>
      <c r="H57" s="513"/>
      <c r="I57" s="513"/>
      <c r="J57" s="514"/>
      <c r="K57" s="513"/>
      <c r="L57" s="513"/>
      <c r="M57" s="514"/>
      <c r="N57" s="513"/>
      <c r="O57" s="513"/>
      <c r="P57" s="514"/>
      <c r="Q57" s="513"/>
      <c r="R57" s="513"/>
      <c r="S57" s="514"/>
      <c r="T57" s="513"/>
      <c r="U57" s="513"/>
      <c r="V57" s="514"/>
      <c r="W57" s="513"/>
      <c r="X57" s="513"/>
      <c r="Y57" s="514"/>
      <c r="Z57" s="513"/>
      <c r="AA57" s="514"/>
      <c r="AB57" s="514"/>
      <c r="AC57" s="513"/>
      <c r="AD57" s="514"/>
      <c r="AE57" s="514"/>
      <c r="AF57" s="513"/>
      <c r="AG57" s="514"/>
      <c r="AH57" s="514"/>
      <c r="AI57" s="507"/>
      <c r="AJ57" s="514"/>
      <c r="AK57" s="514"/>
      <c r="AL57" s="513"/>
      <c r="AM57" s="514"/>
      <c r="AN57" s="514"/>
      <c r="AO57" s="513"/>
      <c r="AP57" s="513"/>
      <c r="AQ57" s="514"/>
      <c r="AR57" s="342"/>
    </row>
    <row r="58" spans="1:44" s="670" customFormat="1" ht="34.5" customHeight="1">
      <c r="A58" s="448" t="s">
        <v>4</v>
      </c>
      <c r="B58" s="449" t="s">
        <v>298</v>
      </c>
      <c r="C58" s="449" t="s">
        <v>297</v>
      </c>
      <c r="D58" s="590" t="s">
        <v>41</v>
      </c>
      <c r="E58" s="569">
        <f>E59+E60+E61+E62</f>
        <v>3000</v>
      </c>
      <c r="F58" s="569">
        <f>F59+F60+F61+F62</f>
        <v>3000</v>
      </c>
      <c r="G58" s="678">
        <f>F58/E58</f>
        <v>1</v>
      </c>
      <c r="H58" s="437"/>
      <c r="I58" s="437"/>
      <c r="J58" s="490"/>
      <c r="K58" s="437"/>
      <c r="L58" s="437"/>
      <c r="M58" s="490"/>
      <c r="N58" s="437"/>
      <c r="O58" s="437"/>
      <c r="P58" s="679"/>
      <c r="Q58" s="437"/>
      <c r="R58" s="437"/>
      <c r="S58" s="490"/>
      <c r="T58" s="437"/>
      <c r="U58" s="437"/>
      <c r="V58" s="490"/>
      <c r="W58" s="437"/>
      <c r="X58" s="437"/>
      <c r="Y58" s="490"/>
      <c r="Z58" s="437">
        <f>Z61</f>
        <v>0</v>
      </c>
      <c r="AA58" s="490"/>
      <c r="AB58" s="679"/>
      <c r="AC58" s="437">
        <f>AC61</f>
        <v>3000</v>
      </c>
      <c r="AD58" s="437">
        <f>AD61</f>
        <v>3000</v>
      </c>
      <c r="AE58" s="678">
        <f>AD58/AC58</f>
        <v>1</v>
      </c>
      <c r="AF58" s="418"/>
      <c r="AG58" s="451"/>
      <c r="AH58" s="452"/>
      <c r="AI58" s="482"/>
      <c r="AJ58" s="419"/>
      <c r="AK58" s="419"/>
      <c r="AL58" s="418"/>
      <c r="AM58" s="451"/>
      <c r="AN58" s="452"/>
      <c r="AO58" s="418"/>
      <c r="AP58" s="420"/>
      <c r="AQ58" s="452"/>
      <c r="AR58" s="453" t="s">
        <v>354</v>
      </c>
    </row>
    <row r="59" spans="1:44" ht="42" customHeight="1">
      <c r="A59" s="454"/>
      <c r="B59" s="455"/>
      <c r="C59" s="455"/>
      <c r="D59" s="111" t="s">
        <v>37</v>
      </c>
      <c r="E59" s="578">
        <f t="shared" ref="E59:F62" si="28">H59+K59+N59+Q59+T59+W59+Z59+AC59+AF59+AI59+AL59+AO59</f>
        <v>0</v>
      </c>
      <c r="F59" s="578">
        <f t="shared" si="28"/>
        <v>0</v>
      </c>
      <c r="G59" s="680"/>
      <c r="H59" s="495"/>
      <c r="I59" s="495"/>
      <c r="J59" s="681"/>
      <c r="K59" s="495"/>
      <c r="L59" s="495"/>
      <c r="M59" s="681"/>
      <c r="N59" s="495"/>
      <c r="O59" s="495"/>
      <c r="P59" s="682"/>
      <c r="Q59" s="495"/>
      <c r="R59" s="495"/>
      <c r="S59" s="681"/>
      <c r="T59" s="495"/>
      <c r="U59" s="495"/>
      <c r="V59" s="681"/>
      <c r="W59" s="495"/>
      <c r="X59" s="495"/>
      <c r="Y59" s="681"/>
      <c r="Z59" s="495"/>
      <c r="AA59" s="681"/>
      <c r="AB59" s="682"/>
      <c r="AC59" s="495"/>
      <c r="AD59" s="683"/>
      <c r="AE59" s="680"/>
      <c r="AF59" s="321"/>
      <c r="AG59" s="497"/>
      <c r="AH59" s="498"/>
      <c r="AI59" s="515"/>
      <c r="AJ59" s="321"/>
      <c r="AK59" s="321"/>
      <c r="AL59" s="321"/>
      <c r="AM59" s="497"/>
      <c r="AN59" s="498"/>
      <c r="AO59" s="321"/>
      <c r="AP59" s="347"/>
      <c r="AQ59" s="498"/>
      <c r="AR59" s="463"/>
    </row>
    <row r="60" spans="1:44" ht="71.25" customHeight="1">
      <c r="A60" s="454"/>
      <c r="B60" s="455"/>
      <c r="C60" s="455"/>
      <c r="D60" s="111" t="s">
        <v>2</v>
      </c>
      <c r="E60" s="578">
        <f t="shared" si="28"/>
        <v>0</v>
      </c>
      <c r="F60" s="578">
        <f t="shared" si="28"/>
        <v>0</v>
      </c>
      <c r="G60" s="684"/>
      <c r="H60" s="466"/>
      <c r="I60" s="466"/>
      <c r="J60" s="500"/>
      <c r="K60" s="466"/>
      <c r="L60" s="466"/>
      <c r="M60" s="500"/>
      <c r="N60" s="466"/>
      <c r="O60" s="466"/>
      <c r="P60" s="502"/>
      <c r="Q60" s="466"/>
      <c r="R60" s="466"/>
      <c r="S60" s="500"/>
      <c r="T60" s="466"/>
      <c r="U60" s="466"/>
      <c r="V60" s="500"/>
      <c r="W60" s="466"/>
      <c r="X60" s="466"/>
      <c r="Y60" s="500"/>
      <c r="Z60" s="466"/>
      <c r="AA60" s="500"/>
      <c r="AB60" s="502"/>
      <c r="AC60" s="466"/>
      <c r="AD60" s="501"/>
      <c r="AE60" s="684"/>
      <c r="AF60" s="355"/>
      <c r="AG60" s="468"/>
      <c r="AH60" s="469"/>
      <c r="AI60" s="485"/>
      <c r="AJ60" s="328"/>
      <c r="AK60" s="328"/>
      <c r="AL60" s="355"/>
      <c r="AM60" s="468"/>
      <c r="AN60" s="469"/>
      <c r="AO60" s="355"/>
      <c r="AP60" s="356"/>
      <c r="AQ60" s="469"/>
      <c r="AR60" s="463"/>
    </row>
    <row r="61" spans="1:44" ht="36" customHeight="1">
      <c r="A61" s="454"/>
      <c r="B61" s="455"/>
      <c r="C61" s="455"/>
      <c r="D61" s="315" t="s">
        <v>43</v>
      </c>
      <c r="E61" s="578">
        <f t="shared" si="28"/>
        <v>3000</v>
      </c>
      <c r="F61" s="578">
        <f t="shared" si="28"/>
        <v>3000</v>
      </c>
      <c r="G61" s="580">
        <f>F61/E61</f>
        <v>1</v>
      </c>
      <c r="H61" s="466"/>
      <c r="I61" s="466"/>
      <c r="J61" s="500"/>
      <c r="K61" s="466"/>
      <c r="L61" s="466"/>
      <c r="M61" s="500"/>
      <c r="N61" s="466"/>
      <c r="O61" s="466"/>
      <c r="P61" s="502"/>
      <c r="Q61" s="466"/>
      <c r="R61" s="466"/>
      <c r="S61" s="500"/>
      <c r="T61" s="466"/>
      <c r="U61" s="466"/>
      <c r="V61" s="500"/>
      <c r="W61" s="466"/>
      <c r="X61" s="466"/>
      <c r="Y61" s="500"/>
      <c r="Z61" s="466"/>
      <c r="AA61" s="500"/>
      <c r="AB61" s="502"/>
      <c r="AC61" s="466">
        <v>3000</v>
      </c>
      <c r="AD61" s="466">
        <v>3000</v>
      </c>
      <c r="AE61" s="580">
        <f>AD61/AC61</f>
        <v>1</v>
      </c>
      <c r="AF61" s="355"/>
      <c r="AG61" s="468"/>
      <c r="AH61" s="469"/>
      <c r="AI61" s="355"/>
      <c r="AJ61" s="468"/>
      <c r="AK61" s="469"/>
      <c r="AL61" s="355"/>
      <c r="AM61" s="468"/>
      <c r="AN61" s="469"/>
      <c r="AO61" s="355"/>
      <c r="AP61" s="356"/>
      <c r="AQ61" s="486"/>
      <c r="AR61" s="463"/>
    </row>
    <row r="62" spans="1:44" ht="49.5" customHeight="1" thickBot="1">
      <c r="A62" s="473"/>
      <c r="B62" s="474"/>
      <c r="C62" s="474"/>
      <c r="D62" s="675" t="s">
        <v>271</v>
      </c>
      <c r="E62" s="390">
        <f t="shared" si="28"/>
        <v>0</v>
      </c>
      <c r="F62" s="391">
        <f t="shared" si="28"/>
        <v>0</v>
      </c>
      <c r="G62" s="444"/>
      <c r="H62" s="393"/>
      <c r="I62" s="393"/>
      <c r="J62" s="394"/>
      <c r="K62" s="393"/>
      <c r="L62" s="393"/>
      <c r="M62" s="394"/>
      <c r="N62" s="393"/>
      <c r="O62" s="393"/>
      <c r="P62" s="475"/>
      <c r="Q62" s="393"/>
      <c r="R62" s="393"/>
      <c r="S62" s="394"/>
      <c r="T62" s="393"/>
      <c r="U62" s="393"/>
      <c r="V62" s="394"/>
      <c r="W62" s="393"/>
      <c r="X62" s="393"/>
      <c r="Y62" s="394"/>
      <c r="Z62" s="393"/>
      <c r="AA62" s="394"/>
      <c r="AB62" s="475"/>
      <c r="AC62" s="393"/>
      <c r="AD62" s="476"/>
      <c r="AE62" s="475"/>
      <c r="AF62" s="393"/>
      <c r="AG62" s="476"/>
      <c r="AH62" s="475"/>
      <c r="AI62" s="393"/>
      <c r="AJ62" s="476"/>
      <c r="AK62" s="475"/>
      <c r="AL62" s="393"/>
      <c r="AM62" s="476"/>
      <c r="AN62" s="475"/>
      <c r="AO62" s="393"/>
      <c r="AP62" s="395"/>
      <c r="AQ62" s="475"/>
      <c r="AR62" s="477"/>
    </row>
    <row r="63" spans="1:44" s="670" customFormat="1" ht="36.75" customHeight="1">
      <c r="A63" s="448" t="s">
        <v>5</v>
      </c>
      <c r="B63" s="449" t="s">
        <v>302</v>
      </c>
      <c r="C63" s="449" t="s">
        <v>336</v>
      </c>
      <c r="D63" s="590" t="s">
        <v>41</v>
      </c>
      <c r="E63" s="402">
        <f>E64+E65+E66+E67</f>
        <v>400</v>
      </c>
      <c r="F63" s="402">
        <f>F64+F65+F66+F67</f>
        <v>300</v>
      </c>
      <c r="G63" s="450">
        <f t="shared" ref="G63:G65" si="29">F63/E63</f>
        <v>0.75</v>
      </c>
      <c r="H63" s="418"/>
      <c r="I63" s="418"/>
      <c r="J63" s="419"/>
      <c r="K63" s="418"/>
      <c r="L63" s="418"/>
      <c r="M63" s="419"/>
      <c r="N63" s="418"/>
      <c r="O63" s="418"/>
      <c r="P63" s="452"/>
      <c r="Q63" s="418"/>
      <c r="R63" s="418"/>
      <c r="S63" s="419"/>
      <c r="T63" s="418">
        <f>T65</f>
        <v>0</v>
      </c>
      <c r="U63" s="418">
        <f>U66</f>
        <v>0</v>
      </c>
      <c r="V63" s="419"/>
      <c r="W63" s="418">
        <f>W65</f>
        <v>300</v>
      </c>
      <c r="X63" s="418">
        <f>X65</f>
        <v>300</v>
      </c>
      <c r="Y63" s="516">
        <f t="shared" ref="Y63" si="30">X63/W63</f>
        <v>1</v>
      </c>
      <c r="Z63" s="418"/>
      <c r="AA63" s="419"/>
      <c r="AB63" s="452"/>
      <c r="AC63" s="418">
        <f>AC65</f>
        <v>0</v>
      </c>
      <c r="AD63" s="418">
        <f>AD65</f>
        <v>0</v>
      </c>
      <c r="AE63" s="452"/>
      <c r="AF63" s="418"/>
      <c r="AG63" s="451"/>
      <c r="AH63" s="452"/>
      <c r="AI63" s="517"/>
      <c r="AJ63" s="419"/>
      <c r="AK63" s="419"/>
      <c r="AL63" s="418"/>
      <c r="AM63" s="451"/>
      <c r="AN63" s="452"/>
      <c r="AO63" s="418"/>
      <c r="AP63" s="420"/>
      <c r="AQ63" s="452"/>
      <c r="AR63" s="453" t="s">
        <v>355</v>
      </c>
    </row>
    <row r="64" spans="1:44" ht="59.25" customHeight="1">
      <c r="A64" s="454"/>
      <c r="B64" s="455"/>
      <c r="C64" s="455"/>
      <c r="D64" s="111" t="s">
        <v>37</v>
      </c>
      <c r="E64" s="323">
        <f>H64+K64+N64+Q64+T64+W64+Z64+AC64+AF64+AI64+AL64+AO64</f>
        <v>0</v>
      </c>
      <c r="F64" s="323">
        <f>I64+L64+O64+R64+U64+X64+AA64+AD64+AG64+AJ64+AM64+AP64</f>
        <v>0</v>
      </c>
      <c r="G64" s="464"/>
      <c r="H64" s="321"/>
      <c r="I64" s="321"/>
      <c r="J64" s="518"/>
      <c r="K64" s="321"/>
      <c r="L64" s="321"/>
      <c r="M64" s="518"/>
      <c r="N64" s="321"/>
      <c r="O64" s="321"/>
      <c r="P64" s="498"/>
      <c r="Q64" s="321"/>
      <c r="R64" s="321"/>
      <c r="S64" s="518"/>
      <c r="T64" s="321"/>
      <c r="U64" s="321"/>
      <c r="V64" s="518"/>
      <c r="W64" s="321"/>
      <c r="X64" s="321"/>
      <c r="Y64" s="457"/>
      <c r="Z64" s="321"/>
      <c r="AA64" s="518"/>
      <c r="AB64" s="498"/>
      <c r="AC64" s="321"/>
      <c r="AD64" s="497"/>
      <c r="AE64" s="498"/>
      <c r="AF64" s="321"/>
      <c r="AG64" s="497"/>
      <c r="AH64" s="498"/>
      <c r="AI64" s="515"/>
      <c r="AJ64" s="321"/>
      <c r="AK64" s="321"/>
      <c r="AL64" s="321"/>
      <c r="AM64" s="497"/>
      <c r="AN64" s="498"/>
      <c r="AO64" s="321"/>
      <c r="AP64" s="347"/>
      <c r="AQ64" s="498"/>
      <c r="AR64" s="463"/>
    </row>
    <row r="65" spans="1:44" ht="64.5" customHeight="1">
      <c r="A65" s="454"/>
      <c r="B65" s="455"/>
      <c r="C65" s="455"/>
      <c r="D65" s="111" t="s">
        <v>2</v>
      </c>
      <c r="E65" s="323">
        <f>H65+K65+N65+Q65+T65+W65+Z65+AC65+AF65+AI65+AL65+AO65</f>
        <v>400</v>
      </c>
      <c r="F65" s="323">
        <f>I65+L65+O65+R65+U65+X65+AA65+AD65+AG65+AJ65+AM65+AP65</f>
        <v>300</v>
      </c>
      <c r="G65" s="464">
        <f t="shared" si="29"/>
        <v>0.75</v>
      </c>
      <c r="H65" s="355"/>
      <c r="I65" s="355"/>
      <c r="J65" s="328"/>
      <c r="K65" s="355"/>
      <c r="L65" s="355"/>
      <c r="M65" s="328"/>
      <c r="N65" s="355"/>
      <c r="O65" s="355"/>
      <c r="P65" s="469"/>
      <c r="Q65" s="355"/>
      <c r="R65" s="355"/>
      <c r="S65" s="328"/>
      <c r="T65" s="355"/>
      <c r="U65" s="355"/>
      <c r="V65" s="328"/>
      <c r="W65" s="355">
        <v>300</v>
      </c>
      <c r="X65" s="355">
        <v>300</v>
      </c>
      <c r="Y65" s="464">
        <f t="shared" ref="Y65" si="31">X65/W65</f>
        <v>1</v>
      </c>
      <c r="Z65" s="355"/>
      <c r="AA65" s="328"/>
      <c r="AB65" s="469"/>
      <c r="AC65" s="355">
        <v>0</v>
      </c>
      <c r="AD65" s="468"/>
      <c r="AE65" s="469"/>
      <c r="AF65" s="355"/>
      <c r="AG65" s="468"/>
      <c r="AH65" s="469"/>
      <c r="AI65" s="485">
        <v>100</v>
      </c>
      <c r="AJ65" s="328"/>
      <c r="AK65" s="328"/>
      <c r="AL65" s="355"/>
      <c r="AM65" s="468"/>
      <c r="AN65" s="469"/>
      <c r="AO65" s="355"/>
      <c r="AP65" s="356"/>
      <c r="AQ65" s="469"/>
      <c r="AR65" s="463"/>
    </row>
    <row r="66" spans="1:44" ht="33" customHeight="1">
      <c r="A66" s="454"/>
      <c r="B66" s="455"/>
      <c r="C66" s="455"/>
      <c r="D66" s="315" t="s">
        <v>43</v>
      </c>
      <c r="E66" s="323"/>
      <c r="F66" s="323">
        <f>I66+L66+O66+R66+U66+X66+AA66+AD66+AG66+AJ66+AM66+AP66</f>
        <v>0</v>
      </c>
      <c r="G66" s="484"/>
      <c r="H66" s="355"/>
      <c r="I66" s="355"/>
      <c r="J66" s="328"/>
      <c r="K66" s="355"/>
      <c r="L66" s="355"/>
      <c r="M66" s="328"/>
      <c r="N66" s="355"/>
      <c r="O66" s="355"/>
      <c r="P66" s="469"/>
      <c r="Q66" s="355"/>
      <c r="R66" s="355"/>
      <c r="S66" s="328"/>
      <c r="T66" s="355"/>
      <c r="U66" s="355"/>
      <c r="V66" s="328"/>
      <c r="W66" s="355"/>
      <c r="X66" s="355"/>
      <c r="Y66" s="328"/>
      <c r="Z66" s="355"/>
      <c r="AA66" s="328"/>
      <c r="AB66" s="469"/>
      <c r="AC66" s="355"/>
      <c r="AD66" s="468"/>
      <c r="AE66" s="469"/>
      <c r="AF66" s="355"/>
      <c r="AG66" s="468"/>
      <c r="AH66" s="469"/>
      <c r="AI66" s="355"/>
      <c r="AJ66" s="468"/>
      <c r="AK66" s="469"/>
      <c r="AL66" s="355"/>
      <c r="AM66" s="468"/>
      <c r="AN66" s="469"/>
      <c r="AO66" s="355"/>
      <c r="AP66" s="356"/>
      <c r="AQ66" s="486"/>
      <c r="AR66" s="463"/>
    </row>
    <row r="67" spans="1:44" ht="44.25" customHeight="1" thickBot="1">
      <c r="A67" s="473"/>
      <c r="B67" s="474"/>
      <c r="C67" s="474"/>
      <c r="D67" s="675" t="s">
        <v>271</v>
      </c>
      <c r="E67" s="390">
        <f>H67+K67+N67+Q67+T67+W67+Z67+AC67+AF67+AI67+AL67+AO67</f>
        <v>0</v>
      </c>
      <c r="F67" s="391">
        <f>I67+L67+O67+R67+U67+X67+AA67+AD67+AG67+AJ67+AM67+AP67</f>
        <v>0</v>
      </c>
      <c r="G67" s="444"/>
      <c r="H67" s="393"/>
      <c r="I67" s="393"/>
      <c r="J67" s="394"/>
      <c r="K67" s="393"/>
      <c r="L67" s="393"/>
      <c r="M67" s="394"/>
      <c r="N67" s="393"/>
      <c r="O67" s="393"/>
      <c r="P67" s="475"/>
      <c r="Q67" s="393"/>
      <c r="R67" s="393"/>
      <c r="S67" s="394"/>
      <c r="T67" s="393"/>
      <c r="U67" s="393"/>
      <c r="V67" s="394"/>
      <c r="W67" s="393"/>
      <c r="X67" s="393"/>
      <c r="Y67" s="394"/>
      <c r="Z67" s="393"/>
      <c r="AA67" s="394"/>
      <c r="AB67" s="475"/>
      <c r="AC67" s="393"/>
      <c r="AD67" s="476"/>
      <c r="AE67" s="475"/>
      <c r="AF67" s="393"/>
      <c r="AG67" s="476"/>
      <c r="AH67" s="475"/>
      <c r="AI67" s="393"/>
      <c r="AJ67" s="476"/>
      <c r="AK67" s="475"/>
      <c r="AL67" s="393"/>
      <c r="AM67" s="476"/>
      <c r="AN67" s="475"/>
      <c r="AO67" s="393"/>
      <c r="AP67" s="395"/>
      <c r="AQ67" s="475"/>
      <c r="AR67" s="477"/>
    </row>
    <row r="68" spans="1:44" s="284" customFormat="1" ht="35.25" customHeight="1">
      <c r="A68" s="685"/>
      <c r="B68" s="519" t="s">
        <v>272</v>
      </c>
      <c r="C68" s="520"/>
      <c r="D68" s="686" t="s">
        <v>41</v>
      </c>
      <c r="E68" s="437">
        <f>E69+E70+E71+E72</f>
        <v>1235277.5</v>
      </c>
      <c r="F68" s="437">
        <f>F69+F70+F71+F72</f>
        <v>664186.4</v>
      </c>
      <c r="G68" s="450">
        <f t="shared" ref="G68:G71" si="32">F68/E68</f>
        <v>0.53768193786416418</v>
      </c>
      <c r="H68" s="437">
        <f>H69+H70+H71</f>
        <v>36944</v>
      </c>
      <c r="I68" s="437">
        <f>I69+I70+I71</f>
        <v>36944</v>
      </c>
      <c r="J68" s="450">
        <f t="shared" ref="J68:J71" si="33">I68/H68</f>
        <v>1</v>
      </c>
      <c r="K68" s="437">
        <f>K69+K70+K71</f>
        <v>37137.1</v>
      </c>
      <c r="L68" s="437">
        <f>L69+L70+L71</f>
        <v>37137.1</v>
      </c>
      <c r="M68" s="450">
        <f t="shared" ref="M68:M71" si="34">L68/K68</f>
        <v>1</v>
      </c>
      <c r="N68" s="437">
        <f>N69+N70+N71</f>
        <v>187173.7</v>
      </c>
      <c r="O68" s="436">
        <f>O69+O70+O71</f>
        <v>187173.7</v>
      </c>
      <c r="P68" s="450">
        <f t="shared" ref="P68:P71" si="35">O68/N68</f>
        <v>1</v>
      </c>
      <c r="Q68" s="437">
        <f>Q69+Q70+Q71</f>
        <v>71395.899999999994</v>
      </c>
      <c r="R68" s="437">
        <f>R69+R70+R71</f>
        <v>71395.899999999994</v>
      </c>
      <c r="S68" s="450">
        <f t="shared" ref="S68:S71" si="36">R68/Q68</f>
        <v>1</v>
      </c>
      <c r="T68" s="437">
        <f>T69+T70+T71</f>
        <v>39337.4</v>
      </c>
      <c r="U68" s="437">
        <f>U69+U70+U71</f>
        <v>39337.4</v>
      </c>
      <c r="V68" s="450">
        <f t="shared" ref="V68:V71" si="37">U68/T68</f>
        <v>1</v>
      </c>
      <c r="W68" s="437">
        <f>W69+W70+W71</f>
        <v>97826.1</v>
      </c>
      <c r="X68" s="437">
        <f>X69+X70+X71</f>
        <v>97826.3</v>
      </c>
      <c r="Y68" s="450">
        <f t="shared" ref="Y68:Y71" si="38">X68/W68</f>
        <v>1.0000020444441717</v>
      </c>
      <c r="Z68" s="437">
        <f>Z69+Z70+Z71</f>
        <v>52041.899999999994</v>
      </c>
      <c r="AA68" s="437">
        <f t="shared" ref="AA68" si="39">AA69+AA70+AA71</f>
        <v>52041.899999999994</v>
      </c>
      <c r="AB68" s="450">
        <f t="shared" ref="AB68:AB71" si="40">AA68/Z68</f>
        <v>1</v>
      </c>
      <c r="AC68" s="437">
        <f>AC69+AC70+AC71</f>
        <v>42540.399999999994</v>
      </c>
      <c r="AD68" s="437">
        <f>AD69+AD70+AD71</f>
        <v>42540.399999999994</v>
      </c>
      <c r="AE68" s="450">
        <f t="shared" ref="AE68:AE71" si="41">AD68/AC68</f>
        <v>1</v>
      </c>
      <c r="AF68" s="437">
        <f>AF69+AF70+AF71</f>
        <v>99789.7</v>
      </c>
      <c r="AG68" s="437">
        <f>AG69+AG70+AG71</f>
        <v>99789.7</v>
      </c>
      <c r="AH68" s="450">
        <f t="shared" ref="AH68:AH71" si="42">AG68/AF68</f>
        <v>1</v>
      </c>
      <c r="AI68" s="437">
        <f>AI69+AI70+AI71</f>
        <v>472394.9</v>
      </c>
      <c r="AJ68" s="687"/>
      <c r="AK68" s="679"/>
      <c r="AL68" s="437">
        <f>AL69+AL70+AL71</f>
        <v>49348.2</v>
      </c>
      <c r="AM68" s="687"/>
      <c r="AN68" s="679"/>
      <c r="AO68" s="437">
        <f>AO69+AO70+AO71</f>
        <v>49348.2</v>
      </c>
      <c r="AP68" s="437">
        <f>AP69+AP70+AP71</f>
        <v>0</v>
      </c>
      <c r="AQ68" s="679"/>
      <c r="AR68" s="521"/>
    </row>
    <row r="69" spans="1:44" s="614" customFormat="1" ht="45" customHeight="1">
      <c r="A69" s="688"/>
      <c r="B69" s="522"/>
      <c r="C69" s="523"/>
      <c r="D69" s="524" t="s">
        <v>37</v>
      </c>
      <c r="E69" s="525">
        <f t="shared" ref="E69:F72" si="43">H69+K69+N69+Q69+T69+W69+Z69+AC69+AF69+AI69+AL69+AO69</f>
        <v>3685.3</v>
      </c>
      <c r="F69" s="525">
        <f t="shared" si="43"/>
        <v>2474.4</v>
      </c>
      <c r="G69" s="464">
        <f t="shared" si="32"/>
        <v>0.6714243073833881</v>
      </c>
      <c r="H69" s="526">
        <f t="shared" ref="H69:I71" si="44">H43+H53+H59+H64</f>
        <v>80.8</v>
      </c>
      <c r="I69" s="526">
        <f t="shared" si="44"/>
        <v>80.8</v>
      </c>
      <c r="J69" s="464">
        <f t="shared" si="33"/>
        <v>1</v>
      </c>
      <c r="K69" s="526">
        <f t="shared" ref="K69:L71" si="45">K43+K53+K59+K64</f>
        <v>269.60000000000002</v>
      </c>
      <c r="L69" s="526">
        <f t="shared" si="45"/>
        <v>269.60000000000002</v>
      </c>
      <c r="M69" s="464">
        <f t="shared" si="34"/>
        <v>1</v>
      </c>
      <c r="N69" s="526">
        <f t="shared" ref="N69:O71" si="46">N43+N53+N59+N64</f>
        <v>301.60000000000002</v>
      </c>
      <c r="O69" s="526">
        <f t="shared" si="46"/>
        <v>301.60000000000002</v>
      </c>
      <c r="P69" s="464">
        <f t="shared" si="35"/>
        <v>1</v>
      </c>
      <c r="Q69" s="526">
        <f t="shared" ref="Q69:R71" si="47">Q43+Q53+Q59+Q64</f>
        <v>238.9</v>
      </c>
      <c r="R69" s="526">
        <f t="shared" si="47"/>
        <v>238.9</v>
      </c>
      <c r="S69" s="464">
        <f t="shared" si="36"/>
        <v>1</v>
      </c>
      <c r="T69" s="526">
        <f t="shared" ref="T69:U71" si="48">T43+T53+T59+T64</f>
        <v>249.6</v>
      </c>
      <c r="U69" s="526">
        <f t="shared" si="48"/>
        <v>249.6</v>
      </c>
      <c r="V69" s="464">
        <f t="shared" si="37"/>
        <v>1</v>
      </c>
      <c r="W69" s="526">
        <f t="shared" ref="W69:X71" si="49">W43+W53+W59+W64</f>
        <v>387.6</v>
      </c>
      <c r="X69" s="526">
        <f t="shared" si="49"/>
        <v>387.6</v>
      </c>
      <c r="Y69" s="464">
        <f t="shared" si="38"/>
        <v>1</v>
      </c>
      <c r="Z69" s="526">
        <f>Z43+Z53+Z59+Z64</f>
        <v>422.8</v>
      </c>
      <c r="AA69" s="526">
        <f t="shared" ref="AA69" si="50">AA43+AA53+AA59+AA64</f>
        <v>422.8</v>
      </c>
      <c r="AB69" s="464">
        <f t="shared" si="40"/>
        <v>1</v>
      </c>
      <c r="AC69" s="526">
        <f>AC43+AC53+AC59+AC64</f>
        <v>266.7</v>
      </c>
      <c r="AD69" s="527">
        <f t="shared" ref="AD69" si="51">AD43+AD53+AD59+AD64</f>
        <v>266.7</v>
      </c>
      <c r="AE69" s="464">
        <f t="shared" si="41"/>
        <v>1</v>
      </c>
      <c r="AF69" s="526">
        <f>AF43+AF53+AF59+AF64</f>
        <v>256.8</v>
      </c>
      <c r="AG69" s="527">
        <f t="shared" ref="AG69:AG71" si="52">AG43+AG53+AG59+AG64</f>
        <v>256.8</v>
      </c>
      <c r="AH69" s="464">
        <f t="shared" si="42"/>
        <v>1</v>
      </c>
      <c r="AI69" s="527">
        <f>AI43+AI53+AI59+AI64</f>
        <v>599.1</v>
      </c>
      <c r="AJ69" s="460"/>
      <c r="AK69" s="528"/>
      <c r="AL69" s="527">
        <f>AL43+AL53+AL59+AL64</f>
        <v>305.89999999999998</v>
      </c>
      <c r="AM69" s="460"/>
      <c r="AN69" s="528"/>
      <c r="AO69" s="526">
        <f t="shared" ref="AO69:AP71" si="53">AO43+AO53+AO59+AO64</f>
        <v>305.89999999999998</v>
      </c>
      <c r="AP69" s="527">
        <f t="shared" si="53"/>
        <v>0</v>
      </c>
      <c r="AQ69" s="462"/>
      <c r="AR69" s="529"/>
    </row>
    <row r="70" spans="1:44" s="614" customFormat="1" ht="68.25" customHeight="1">
      <c r="A70" s="688"/>
      <c r="B70" s="522"/>
      <c r="C70" s="523"/>
      <c r="D70" s="524" t="s">
        <v>2</v>
      </c>
      <c r="E70" s="525">
        <f t="shared" si="43"/>
        <v>181868.79999999999</v>
      </c>
      <c r="F70" s="525">
        <f t="shared" si="43"/>
        <v>139329.79999999999</v>
      </c>
      <c r="G70" s="464">
        <f t="shared" si="32"/>
        <v>0.76610061758806347</v>
      </c>
      <c r="H70" s="526">
        <f t="shared" si="44"/>
        <v>13891.5</v>
      </c>
      <c r="I70" s="526">
        <f t="shared" si="44"/>
        <v>13891.5</v>
      </c>
      <c r="J70" s="464">
        <f t="shared" si="33"/>
        <v>1</v>
      </c>
      <c r="K70" s="526">
        <f t="shared" si="45"/>
        <v>13896</v>
      </c>
      <c r="L70" s="526">
        <f t="shared" si="45"/>
        <v>13896</v>
      </c>
      <c r="M70" s="464">
        <f t="shared" si="34"/>
        <v>1</v>
      </c>
      <c r="N70" s="526">
        <f t="shared" si="46"/>
        <v>14161.1</v>
      </c>
      <c r="O70" s="526">
        <f t="shared" si="46"/>
        <v>14161.1</v>
      </c>
      <c r="P70" s="464">
        <f t="shared" si="35"/>
        <v>1</v>
      </c>
      <c r="Q70" s="526">
        <f t="shared" si="47"/>
        <v>16245.6</v>
      </c>
      <c r="R70" s="526">
        <f t="shared" si="47"/>
        <v>16245.6</v>
      </c>
      <c r="S70" s="464">
        <f t="shared" si="36"/>
        <v>1</v>
      </c>
      <c r="T70" s="526">
        <f t="shared" si="48"/>
        <v>16116.2</v>
      </c>
      <c r="U70" s="526">
        <f t="shared" si="48"/>
        <v>16116.2</v>
      </c>
      <c r="V70" s="464">
        <f t="shared" si="37"/>
        <v>1</v>
      </c>
      <c r="W70" s="526">
        <f t="shared" si="49"/>
        <v>16420.900000000001</v>
      </c>
      <c r="X70" s="526">
        <f t="shared" si="49"/>
        <v>16421.099999999999</v>
      </c>
      <c r="Y70" s="464">
        <f t="shared" si="38"/>
        <v>1.0000121796003871</v>
      </c>
      <c r="Z70" s="526">
        <f>Z44+Z54+Z60+Z65</f>
        <v>16130.4</v>
      </c>
      <c r="AA70" s="526">
        <f t="shared" ref="AA70" si="54">AA44+AA54+AA60+AA65</f>
        <v>16130.4</v>
      </c>
      <c r="AB70" s="464">
        <f t="shared" si="40"/>
        <v>1</v>
      </c>
      <c r="AC70" s="526">
        <f>AC44+AC54+AC60+AC65</f>
        <v>16311.4</v>
      </c>
      <c r="AD70" s="527">
        <f t="shared" ref="AD70" si="55">AD44+AD54+AD60+AD65</f>
        <v>16311.4</v>
      </c>
      <c r="AE70" s="464">
        <f t="shared" si="41"/>
        <v>1</v>
      </c>
      <c r="AF70" s="526">
        <f>AF44+AF54+AF60+AF65</f>
        <v>16156.5</v>
      </c>
      <c r="AG70" s="527">
        <f t="shared" si="52"/>
        <v>16156.5</v>
      </c>
      <c r="AH70" s="464">
        <f t="shared" si="42"/>
        <v>1</v>
      </c>
      <c r="AI70" s="527">
        <f>AI44+AI54+AI60+AI65</f>
        <v>12284.8</v>
      </c>
      <c r="AJ70" s="501"/>
      <c r="AK70" s="502"/>
      <c r="AL70" s="527">
        <f>AL44+AL54+AL60+AL65</f>
        <v>15127.2</v>
      </c>
      <c r="AM70" s="501"/>
      <c r="AN70" s="502"/>
      <c r="AO70" s="526">
        <f t="shared" si="53"/>
        <v>15127.2</v>
      </c>
      <c r="AP70" s="527">
        <f t="shared" si="53"/>
        <v>0</v>
      </c>
      <c r="AQ70" s="486"/>
      <c r="AR70" s="529"/>
    </row>
    <row r="71" spans="1:44" s="614" customFormat="1" ht="39" customHeight="1">
      <c r="A71" s="688"/>
      <c r="B71" s="522"/>
      <c r="C71" s="523"/>
      <c r="D71" s="530" t="s">
        <v>43</v>
      </c>
      <c r="E71" s="525">
        <f t="shared" si="43"/>
        <v>1049723.4000000001</v>
      </c>
      <c r="F71" s="525">
        <f t="shared" si="43"/>
        <v>522382.20000000007</v>
      </c>
      <c r="G71" s="464">
        <f t="shared" si="32"/>
        <v>0.49763794919690274</v>
      </c>
      <c r="H71" s="526">
        <f t="shared" si="44"/>
        <v>22971.7</v>
      </c>
      <c r="I71" s="526">
        <f t="shared" si="44"/>
        <v>22971.7</v>
      </c>
      <c r="J71" s="464">
        <f t="shared" si="33"/>
        <v>1</v>
      </c>
      <c r="K71" s="526">
        <f t="shared" si="45"/>
        <v>22971.5</v>
      </c>
      <c r="L71" s="526">
        <f t="shared" si="45"/>
        <v>22971.5</v>
      </c>
      <c r="M71" s="464">
        <f t="shared" si="34"/>
        <v>1</v>
      </c>
      <c r="N71" s="526">
        <f t="shared" si="46"/>
        <v>172711</v>
      </c>
      <c r="O71" s="526">
        <f t="shared" si="46"/>
        <v>172711</v>
      </c>
      <c r="P71" s="464">
        <f t="shared" si="35"/>
        <v>1</v>
      </c>
      <c r="Q71" s="526">
        <f t="shared" si="47"/>
        <v>54911.4</v>
      </c>
      <c r="R71" s="526">
        <f t="shared" si="47"/>
        <v>54911.4</v>
      </c>
      <c r="S71" s="464">
        <f t="shared" si="36"/>
        <v>1</v>
      </c>
      <c r="T71" s="526">
        <f t="shared" si="48"/>
        <v>22971.599999999999</v>
      </c>
      <c r="U71" s="526">
        <f t="shared" si="48"/>
        <v>22971.599999999999</v>
      </c>
      <c r="V71" s="464">
        <f t="shared" si="37"/>
        <v>1</v>
      </c>
      <c r="W71" s="526">
        <f t="shared" si="49"/>
        <v>81017.600000000006</v>
      </c>
      <c r="X71" s="526">
        <f t="shared" si="49"/>
        <v>81017.600000000006</v>
      </c>
      <c r="Y71" s="464">
        <f t="shared" si="38"/>
        <v>1</v>
      </c>
      <c r="Z71" s="526">
        <f>Z45+Z55+Z61+Z66</f>
        <v>35488.699999999997</v>
      </c>
      <c r="AA71" s="526">
        <f t="shared" ref="AA71" si="56">AA45+AA55+AA61+AA66</f>
        <v>35488.699999999997</v>
      </c>
      <c r="AB71" s="464">
        <f t="shared" si="40"/>
        <v>1</v>
      </c>
      <c r="AC71" s="526">
        <f>AC45+AC55+AC61+AC66</f>
        <v>25962.3</v>
      </c>
      <c r="AD71" s="527">
        <f t="shared" ref="AD71" si="57">AD45+AD55+AD61+AD66</f>
        <v>25962.3</v>
      </c>
      <c r="AE71" s="464">
        <f t="shared" si="41"/>
        <v>1</v>
      </c>
      <c r="AF71" s="526">
        <f>AF45+AF55+AF61+AF66</f>
        <v>83376.399999999994</v>
      </c>
      <c r="AG71" s="527">
        <f t="shared" si="52"/>
        <v>83376.399999999994</v>
      </c>
      <c r="AH71" s="464">
        <f t="shared" si="42"/>
        <v>1</v>
      </c>
      <c r="AI71" s="527">
        <f>AI45+AI55+AI61+AI66</f>
        <v>459511</v>
      </c>
      <c r="AJ71" s="501"/>
      <c r="AK71" s="502"/>
      <c r="AL71" s="527">
        <f>AL45+AL55+AL61+AL66</f>
        <v>33915.1</v>
      </c>
      <c r="AM71" s="501"/>
      <c r="AN71" s="502"/>
      <c r="AO71" s="526">
        <f t="shared" si="53"/>
        <v>33915.1</v>
      </c>
      <c r="AP71" s="527">
        <f t="shared" si="53"/>
        <v>0</v>
      </c>
      <c r="AQ71" s="469"/>
      <c r="AR71" s="529"/>
    </row>
    <row r="72" spans="1:44" s="614" customFormat="1" ht="48" customHeight="1" thickBot="1">
      <c r="A72" s="689"/>
      <c r="B72" s="531"/>
      <c r="C72" s="532"/>
      <c r="D72" s="690" t="s">
        <v>271</v>
      </c>
      <c r="E72" s="393">
        <f t="shared" si="43"/>
        <v>0</v>
      </c>
      <c r="F72" s="395">
        <f t="shared" si="43"/>
        <v>0</v>
      </c>
      <c r="G72" s="533"/>
      <c r="H72" s="393"/>
      <c r="I72" s="393"/>
      <c r="J72" s="394"/>
      <c r="K72" s="393"/>
      <c r="L72" s="393"/>
      <c r="M72" s="394"/>
      <c r="N72" s="393"/>
      <c r="O72" s="393"/>
      <c r="P72" s="475"/>
      <c r="Q72" s="393"/>
      <c r="R72" s="393"/>
      <c r="S72" s="394"/>
      <c r="T72" s="393"/>
      <c r="U72" s="393"/>
      <c r="V72" s="394"/>
      <c r="W72" s="393"/>
      <c r="X72" s="393"/>
      <c r="Y72" s="394"/>
      <c r="Z72" s="393"/>
      <c r="AA72" s="394"/>
      <c r="AB72" s="475"/>
      <c r="AC72" s="393"/>
      <c r="AD72" s="476"/>
      <c r="AE72" s="475"/>
      <c r="AF72" s="393"/>
      <c r="AG72" s="476"/>
      <c r="AH72" s="475"/>
      <c r="AI72" s="393"/>
      <c r="AJ72" s="476"/>
      <c r="AK72" s="475"/>
      <c r="AL72" s="393"/>
      <c r="AM72" s="476"/>
      <c r="AN72" s="475"/>
      <c r="AO72" s="392"/>
      <c r="AP72" s="393"/>
      <c r="AQ72" s="475"/>
      <c r="AR72" s="534"/>
    </row>
    <row r="73" spans="1:44" ht="27" hidden="1" customHeight="1">
      <c r="A73" s="691"/>
      <c r="B73" s="535" t="s">
        <v>281</v>
      </c>
      <c r="C73" s="449"/>
      <c r="D73" s="590" t="s">
        <v>41</v>
      </c>
      <c r="E73" s="402">
        <f>E74+E75+E76+E77</f>
        <v>0</v>
      </c>
      <c r="F73" s="402">
        <f>F74+F75+F76+F77</f>
        <v>0</v>
      </c>
      <c r="G73" s="536"/>
      <c r="H73" s="418"/>
      <c r="I73" s="418"/>
      <c r="J73" s="419"/>
      <c r="K73" s="418"/>
      <c r="L73" s="418"/>
      <c r="M73" s="419"/>
      <c r="N73" s="418"/>
      <c r="O73" s="418"/>
      <c r="P73" s="452"/>
      <c r="Q73" s="418"/>
      <c r="R73" s="418"/>
      <c r="S73" s="419"/>
      <c r="T73" s="418"/>
      <c r="U73" s="418"/>
      <c r="V73" s="419"/>
      <c r="W73" s="418"/>
      <c r="X73" s="418"/>
      <c r="Y73" s="419"/>
      <c r="Z73" s="418"/>
      <c r="AA73" s="419"/>
      <c r="AB73" s="452"/>
      <c r="AC73" s="418"/>
      <c r="AD73" s="451"/>
      <c r="AE73" s="452"/>
      <c r="AF73" s="418"/>
      <c r="AG73" s="451"/>
      <c r="AH73" s="452"/>
      <c r="AI73" s="418"/>
      <c r="AJ73" s="451"/>
      <c r="AK73" s="452"/>
      <c r="AL73" s="418"/>
      <c r="AM73" s="451"/>
      <c r="AN73" s="452"/>
      <c r="AO73" s="417"/>
      <c r="AP73" s="418"/>
      <c r="AQ73" s="452"/>
      <c r="AR73" s="521"/>
    </row>
    <row r="74" spans="1:44" ht="43.8" hidden="1" customHeight="1">
      <c r="A74" s="692"/>
      <c r="B74" s="537"/>
      <c r="C74" s="455"/>
      <c r="D74" s="111" t="s">
        <v>37</v>
      </c>
      <c r="E74" s="323">
        <f t="shared" ref="E74:F77" si="58">H74+K74+N74+Q74+T74+W74+Z74+AC74+AF74+AI74+AL74+AO74</f>
        <v>0</v>
      </c>
      <c r="F74" s="323">
        <f t="shared" si="58"/>
        <v>0</v>
      </c>
      <c r="G74" s="456"/>
      <c r="H74" s="424"/>
      <c r="I74" s="424"/>
      <c r="J74" s="457"/>
      <c r="K74" s="424"/>
      <c r="L74" s="424"/>
      <c r="M74" s="457"/>
      <c r="N74" s="424"/>
      <c r="O74" s="424"/>
      <c r="P74" s="462"/>
      <c r="Q74" s="424"/>
      <c r="R74" s="424"/>
      <c r="S74" s="457"/>
      <c r="T74" s="424"/>
      <c r="U74" s="424"/>
      <c r="V74" s="457"/>
      <c r="W74" s="424"/>
      <c r="X74" s="424"/>
      <c r="Y74" s="457"/>
      <c r="Z74" s="424"/>
      <c r="AA74" s="457"/>
      <c r="AB74" s="462"/>
      <c r="AC74" s="424"/>
      <c r="AD74" s="458"/>
      <c r="AE74" s="462"/>
      <c r="AF74" s="424"/>
      <c r="AG74" s="458"/>
      <c r="AH74" s="462"/>
      <c r="AI74" s="424"/>
      <c r="AJ74" s="458"/>
      <c r="AK74" s="462"/>
      <c r="AL74" s="424"/>
      <c r="AM74" s="458"/>
      <c r="AN74" s="462"/>
      <c r="AO74" s="325"/>
      <c r="AP74" s="424"/>
      <c r="AQ74" s="462"/>
      <c r="AR74" s="529"/>
    </row>
    <row r="75" spans="1:44" ht="66" hidden="1" customHeight="1">
      <c r="A75" s="692"/>
      <c r="B75" s="537"/>
      <c r="C75" s="455"/>
      <c r="D75" s="111" t="s">
        <v>2</v>
      </c>
      <c r="E75" s="323">
        <f t="shared" si="58"/>
        <v>0</v>
      </c>
      <c r="F75" s="323">
        <f t="shared" si="58"/>
        <v>0</v>
      </c>
      <c r="G75" s="484"/>
      <c r="H75" s="538"/>
      <c r="I75" s="538"/>
      <c r="J75" s="539"/>
      <c r="K75" s="355"/>
      <c r="L75" s="355"/>
      <c r="M75" s="328"/>
      <c r="N75" s="355"/>
      <c r="O75" s="355"/>
      <c r="P75" s="469"/>
      <c r="Q75" s="355"/>
      <c r="R75" s="355"/>
      <c r="S75" s="328"/>
      <c r="T75" s="355"/>
      <c r="U75" s="355"/>
      <c r="V75" s="328"/>
      <c r="W75" s="355"/>
      <c r="X75" s="355"/>
      <c r="Y75" s="328"/>
      <c r="Z75" s="355"/>
      <c r="AA75" s="328"/>
      <c r="AB75" s="469"/>
      <c r="AC75" s="355"/>
      <c r="AD75" s="468"/>
      <c r="AE75" s="469"/>
      <c r="AF75" s="355"/>
      <c r="AG75" s="468"/>
      <c r="AH75" s="469"/>
      <c r="AI75" s="355"/>
      <c r="AJ75" s="468"/>
      <c r="AK75" s="469"/>
      <c r="AL75" s="355"/>
      <c r="AM75" s="468"/>
      <c r="AN75" s="469"/>
      <c r="AO75" s="354"/>
      <c r="AP75" s="355"/>
      <c r="AQ75" s="486"/>
      <c r="AR75" s="529"/>
    </row>
    <row r="76" spans="1:44" ht="33.6" hidden="1" customHeight="1">
      <c r="A76" s="692"/>
      <c r="B76" s="537"/>
      <c r="C76" s="455"/>
      <c r="D76" s="315" t="s">
        <v>43</v>
      </c>
      <c r="E76" s="323">
        <f t="shared" si="58"/>
        <v>0</v>
      </c>
      <c r="F76" s="323">
        <f t="shared" si="58"/>
        <v>0</v>
      </c>
      <c r="G76" s="484"/>
      <c r="H76" s="355"/>
      <c r="I76" s="355"/>
      <c r="J76" s="328"/>
      <c r="K76" s="355"/>
      <c r="L76" s="355"/>
      <c r="M76" s="328"/>
      <c r="N76" s="355"/>
      <c r="O76" s="355"/>
      <c r="P76" s="469"/>
      <c r="Q76" s="355"/>
      <c r="R76" s="355"/>
      <c r="S76" s="328"/>
      <c r="T76" s="355"/>
      <c r="U76" s="355"/>
      <c r="V76" s="328"/>
      <c r="W76" s="355"/>
      <c r="X76" s="355"/>
      <c r="Y76" s="328"/>
      <c r="Z76" s="355"/>
      <c r="AA76" s="328"/>
      <c r="AB76" s="469"/>
      <c r="AC76" s="355"/>
      <c r="AD76" s="468"/>
      <c r="AE76" s="469"/>
      <c r="AF76" s="355"/>
      <c r="AG76" s="468"/>
      <c r="AH76" s="469"/>
      <c r="AI76" s="355"/>
      <c r="AJ76" s="468"/>
      <c r="AK76" s="469"/>
      <c r="AL76" s="355"/>
      <c r="AM76" s="468"/>
      <c r="AN76" s="469"/>
      <c r="AO76" s="354"/>
      <c r="AP76" s="355"/>
      <c r="AQ76" s="469"/>
      <c r="AR76" s="529"/>
    </row>
    <row r="77" spans="1:44" ht="46.2" hidden="1" customHeight="1" thickBot="1">
      <c r="A77" s="693"/>
      <c r="B77" s="540"/>
      <c r="C77" s="474"/>
      <c r="D77" s="675" t="s">
        <v>271</v>
      </c>
      <c r="E77" s="390">
        <f t="shared" si="58"/>
        <v>0</v>
      </c>
      <c r="F77" s="391">
        <f t="shared" si="58"/>
        <v>0</v>
      </c>
      <c r="G77" s="444"/>
      <c r="H77" s="393"/>
      <c r="I77" s="393"/>
      <c r="J77" s="394"/>
      <c r="K77" s="393"/>
      <c r="L77" s="393"/>
      <c r="M77" s="394"/>
      <c r="N77" s="393"/>
      <c r="O77" s="393"/>
      <c r="P77" s="475"/>
      <c r="Q77" s="393"/>
      <c r="R77" s="393"/>
      <c r="S77" s="394"/>
      <c r="T77" s="393"/>
      <c r="U77" s="393"/>
      <c r="V77" s="394"/>
      <c r="W77" s="393"/>
      <c r="X77" s="393"/>
      <c r="Y77" s="394"/>
      <c r="Z77" s="393"/>
      <c r="AA77" s="394"/>
      <c r="AB77" s="475"/>
      <c r="AC77" s="393"/>
      <c r="AD77" s="476"/>
      <c r="AE77" s="475"/>
      <c r="AF77" s="393"/>
      <c r="AG77" s="476"/>
      <c r="AH77" s="475"/>
      <c r="AI77" s="393"/>
      <c r="AJ77" s="476"/>
      <c r="AK77" s="475"/>
      <c r="AL77" s="393"/>
      <c r="AM77" s="476"/>
      <c r="AN77" s="475"/>
      <c r="AO77" s="392"/>
      <c r="AP77" s="393"/>
      <c r="AQ77" s="475"/>
      <c r="AR77" s="534"/>
    </row>
    <row r="78" spans="1:44" ht="16.2" thickBot="1">
      <c r="A78" s="706" t="s">
        <v>267</v>
      </c>
      <c r="B78" s="707"/>
      <c r="C78" s="707"/>
      <c r="D78" s="707"/>
      <c r="E78" s="707"/>
      <c r="F78" s="707"/>
      <c r="G78" s="707"/>
      <c r="H78" s="707"/>
      <c r="I78" s="707"/>
      <c r="J78" s="707"/>
      <c r="K78" s="707"/>
      <c r="L78" s="707"/>
      <c r="M78" s="707"/>
      <c r="N78" s="707"/>
      <c r="O78" s="707"/>
      <c r="P78" s="707"/>
      <c r="Q78" s="707"/>
      <c r="R78" s="707"/>
      <c r="S78" s="707"/>
      <c r="T78" s="707"/>
      <c r="U78" s="707"/>
      <c r="V78" s="707"/>
      <c r="W78" s="707"/>
      <c r="X78" s="707"/>
      <c r="Y78" s="707"/>
      <c r="Z78" s="707"/>
      <c r="AA78" s="707"/>
      <c r="AB78" s="707"/>
      <c r="AC78" s="707"/>
      <c r="AD78" s="707"/>
      <c r="AE78" s="707"/>
      <c r="AF78" s="707"/>
      <c r="AG78" s="707"/>
      <c r="AH78" s="707"/>
      <c r="AI78" s="707"/>
      <c r="AJ78" s="707"/>
      <c r="AK78" s="707"/>
      <c r="AL78" s="707"/>
      <c r="AM78" s="707"/>
      <c r="AN78" s="707"/>
      <c r="AO78" s="707"/>
      <c r="AP78" s="707"/>
      <c r="AQ78" s="707"/>
      <c r="AR78" s="708"/>
    </row>
    <row r="79" spans="1:44" ht="28.5" customHeight="1">
      <c r="A79" s="448" t="s">
        <v>6</v>
      </c>
      <c r="B79" s="449" t="s">
        <v>299</v>
      </c>
      <c r="C79" s="449" t="s">
        <v>297</v>
      </c>
      <c r="D79" s="590" t="s">
        <v>41</v>
      </c>
      <c r="E79" s="402">
        <f>E80+E81+E82+E83</f>
        <v>177300.09999999998</v>
      </c>
      <c r="F79" s="402">
        <f>F80+F81+F82+F83</f>
        <v>0</v>
      </c>
      <c r="G79" s="536"/>
      <c r="H79" s="418"/>
      <c r="I79" s="418"/>
      <c r="J79" s="419"/>
      <c r="K79" s="418"/>
      <c r="L79" s="418"/>
      <c r="M79" s="419"/>
      <c r="N79" s="418"/>
      <c r="O79" s="418"/>
      <c r="P79" s="419"/>
      <c r="Q79" s="418"/>
      <c r="R79" s="418"/>
      <c r="S79" s="419"/>
      <c r="T79" s="418"/>
      <c r="U79" s="418"/>
      <c r="V79" s="419"/>
      <c r="W79" s="418"/>
      <c r="X79" s="418"/>
      <c r="Y79" s="419"/>
      <c r="Z79" s="418"/>
      <c r="AA79" s="541"/>
      <c r="AB79" s="451"/>
      <c r="AC79" s="420"/>
      <c r="AD79" s="541"/>
      <c r="AE79" s="419"/>
      <c r="AF79" s="420"/>
      <c r="AG79" s="541"/>
      <c r="AH79" s="419"/>
      <c r="AI79" s="422"/>
      <c r="AJ79" s="541"/>
      <c r="AK79" s="419"/>
      <c r="AL79" s="422"/>
      <c r="AM79" s="541"/>
      <c r="AN79" s="419"/>
      <c r="AO79" s="542">
        <f>AO82+AO81</f>
        <v>177300.09999999998</v>
      </c>
      <c r="AP79" s="419"/>
      <c r="AQ79" s="419"/>
      <c r="AR79" s="453"/>
    </row>
    <row r="80" spans="1:44" ht="44.25" customHeight="1">
      <c r="A80" s="454"/>
      <c r="B80" s="455"/>
      <c r="C80" s="455"/>
      <c r="D80" s="111" t="s">
        <v>37</v>
      </c>
      <c r="E80" s="323">
        <f t="shared" ref="E80:F83" si="59">H80+K80+N80+Q80+T80+W80+Z80+AC80+AF80+AI80+AL80+AO80</f>
        <v>0</v>
      </c>
      <c r="F80" s="323">
        <f t="shared" si="59"/>
        <v>0</v>
      </c>
      <c r="G80" s="456"/>
      <c r="H80" s="424"/>
      <c r="I80" s="424"/>
      <c r="J80" s="457"/>
      <c r="K80" s="424"/>
      <c r="L80" s="424"/>
      <c r="M80" s="457"/>
      <c r="N80" s="424"/>
      <c r="O80" s="424"/>
      <c r="P80" s="457"/>
      <c r="Q80" s="424"/>
      <c r="R80" s="424"/>
      <c r="S80" s="457"/>
      <c r="T80" s="424"/>
      <c r="U80" s="424"/>
      <c r="V80" s="457"/>
      <c r="W80" s="424"/>
      <c r="X80" s="424"/>
      <c r="Y80" s="457"/>
      <c r="Z80" s="424"/>
      <c r="AA80" s="543"/>
      <c r="AB80" s="458"/>
      <c r="AC80" s="425"/>
      <c r="AD80" s="543"/>
      <c r="AE80" s="457"/>
      <c r="AF80" s="425"/>
      <c r="AG80" s="543"/>
      <c r="AH80" s="457"/>
      <c r="AI80" s="427"/>
      <c r="AJ80" s="543"/>
      <c r="AK80" s="457"/>
      <c r="AL80" s="427"/>
      <c r="AM80" s="543"/>
      <c r="AN80" s="457"/>
      <c r="AO80" s="544"/>
      <c r="AP80" s="457"/>
      <c r="AQ80" s="457"/>
      <c r="AR80" s="463"/>
    </row>
    <row r="81" spans="1:44" ht="70.5" customHeight="1">
      <c r="A81" s="454"/>
      <c r="B81" s="455"/>
      <c r="C81" s="455"/>
      <c r="D81" s="111" t="s">
        <v>2</v>
      </c>
      <c r="E81" s="323">
        <f t="shared" si="59"/>
        <v>58414.7</v>
      </c>
      <c r="F81" s="323">
        <f t="shared" si="59"/>
        <v>0</v>
      </c>
      <c r="G81" s="484"/>
      <c r="H81" s="355"/>
      <c r="I81" s="355"/>
      <c r="J81" s="328"/>
      <c r="K81" s="355"/>
      <c r="L81" s="355"/>
      <c r="M81" s="328"/>
      <c r="N81" s="355"/>
      <c r="O81" s="355"/>
      <c r="P81" s="328"/>
      <c r="Q81" s="355"/>
      <c r="R81" s="355"/>
      <c r="S81" s="328"/>
      <c r="T81" s="355"/>
      <c r="U81" s="355"/>
      <c r="V81" s="328"/>
      <c r="W81" s="355"/>
      <c r="X81" s="355"/>
      <c r="Y81" s="328"/>
      <c r="Z81" s="355"/>
      <c r="AA81" s="545"/>
      <c r="AB81" s="468"/>
      <c r="AC81" s="356"/>
      <c r="AD81" s="545"/>
      <c r="AE81" s="328"/>
      <c r="AF81" s="356"/>
      <c r="AG81" s="545"/>
      <c r="AH81" s="328"/>
      <c r="AI81" s="358"/>
      <c r="AJ81" s="545"/>
      <c r="AK81" s="328"/>
      <c r="AL81" s="358"/>
      <c r="AM81" s="545"/>
      <c r="AN81" s="328"/>
      <c r="AO81" s="546" t="s">
        <v>330</v>
      </c>
      <c r="AP81" s="328"/>
      <c r="AQ81" s="328"/>
      <c r="AR81" s="463"/>
    </row>
    <row r="82" spans="1:44" ht="45" customHeight="1">
      <c r="A82" s="454"/>
      <c r="B82" s="455"/>
      <c r="C82" s="455"/>
      <c r="D82" s="315" t="s">
        <v>43</v>
      </c>
      <c r="E82" s="323">
        <f t="shared" si="59"/>
        <v>118885.4</v>
      </c>
      <c r="F82" s="323">
        <f t="shared" si="59"/>
        <v>0</v>
      </c>
      <c r="G82" s="484"/>
      <c r="H82" s="355"/>
      <c r="I82" s="355"/>
      <c r="J82" s="328"/>
      <c r="K82" s="355"/>
      <c r="L82" s="355"/>
      <c r="M82" s="328"/>
      <c r="N82" s="355"/>
      <c r="O82" s="355"/>
      <c r="P82" s="328"/>
      <c r="Q82" s="355"/>
      <c r="R82" s="355"/>
      <c r="S82" s="328"/>
      <c r="T82" s="355"/>
      <c r="U82" s="355"/>
      <c r="V82" s="328"/>
      <c r="W82" s="355"/>
      <c r="X82" s="355"/>
      <c r="Y82" s="328"/>
      <c r="Z82" s="355"/>
      <c r="AA82" s="545"/>
      <c r="AB82" s="468"/>
      <c r="AC82" s="356"/>
      <c r="AD82" s="545"/>
      <c r="AE82" s="328"/>
      <c r="AF82" s="356"/>
      <c r="AG82" s="545"/>
      <c r="AH82" s="328"/>
      <c r="AI82" s="358"/>
      <c r="AJ82" s="545"/>
      <c r="AK82" s="328"/>
      <c r="AL82" s="358"/>
      <c r="AM82" s="545"/>
      <c r="AN82" s="328"/>
      <c r="AO82" s="547">
        <v>118885.4</v>
      </c>
      <c r="AP82" s="328"/>
      <c r="AQ82" s="328"/>
      <c r="AR82" s="463"/>
    </row>
    <row r="83" spans="1:44" ht="54" customHeight="1" thickBot="1">
      <c r="A83" s="473"/>
      <c r="B83" s="474"/>
      <c r="C83" s="474"/>
      <c r="D83" s="675" t="s">
        <v>271</v>
      </c>
      <c r="E83" s="390">
        <f t="shared" si="59"/>
        <v>0</v>
      </c>
      <c r="F83" s="391">
        <f t="shared" si="59"/>
        <v>0</v>
      </c>
      <c r="G83" s="444"/>
      <c r="H83" s="393"/>
      <c r="I83" s="393"/>
      <c r="J83" s="394"/>
      <c r="K83" s="393"/>
      <c r="L83" s="393"/>
      <c r="M83" s="394"/>
      <c r="N83" s="393"/>
      <c r="O83" s="393"/>
      <c r="P83" s="394"/>
      <c r="Q83" s="393"/>
      <c r="R83" s="393"/>
      <c r="S83" s="394"/>
      <c r="T83" s="393"/>
      <c r="U83" s="393"/>
      <c r="V83" s="394"/>
      <c r="W83" s="393"/>
      <c r="X83" s="393"/>
      <c r="Y83" s="394"/>
      <c r="Z83" s="393"/>
      <c r="AA83" s="548"/>
      <c r="AB83" s="476"/>
      <c r="AC83" s="395"/>
      <c r="AD83" s="548"/>
      <c r="AE83" s="394"/>
      <c r="AF83" s="395"/>
      <c r="AG83" s="548"/>
      <c r="AH83" s="394"/>
      <c r="AI83" s="397"/>
      <c r="AJ83" s="548"/>
      <c r="AK83" s="394"/>
      <c r="AL83" s="397"/>
      <c r="AM83" s="548"/>
      <c r="AN83" s="394"/>
      <c r="AO83" s="549"/>
      <c r="AP83" s="394"/>
      <c r="AQ83" s="394"/>
      <c r="AR83" s="477"/>
    </row>
    <row r="84" spans="1:44" ht="31.5" customHeight="1">
      <c r="A84" s="448" t="s">
        <v>7</v>
      </c>
      <c r="B84" s="449" t="s">
        <v>300</v>
      </c>
      <c r="C84" s="449"/>
      <c r="D84" s="590" t="s">
        <v>41</v>
      </c>
      <c r="E84" s="402">
        <f>E85+E86+E87+E88</f>
        <v>2.5</v>
      </c>
      <c r="F84" s="402">
        <f>F85+F86+F87+F88</f>
        <v>0</v>
      </c>
      <c r="G84" s="536"/>
      <c r="H84" s="418"/>
      <c r="I84" s="418"/>
      <c r="J84" s="419"/>
      <c r="K84" s="418"/>
      <c r="L84" s="418"/>
      <c r="M84" s="419"/>
      <c r="N84" s="418"/>
      <c r="O84" s="418"/>
      <c r="P84" s="419"/>
      <c r="Q84" s="418"/>
      <c r="R84" s="418"/>
      <c r="S84" s="419"/>
      <c r="T84" s="418"/>
      <c r="U84" s="418"/>
      <c r="V84" s="419"/>
      <c r="W84" s="418"/>
      <c r="X84" s="418"/>
      <c r="Y84" s="419"/>
      <c r="Z84" s="418"/>
      <c r="AA84" s="541"/>
      <c r="AB84" s="451"/>
      <c r="AC84" s="420"/>
      <c r="AD84" s="541"/>
      <c r="AE84" s="419"/>
      <c r="AF84" s="420"/>
      <c r="AG84" s="541"/>
      <c r="AH84" s="419"/>
      <c r="AI84" s="422"/>
      <c r="AJ84" s="541"/>
      <c r="AK84" s="419"/>
      <c r="AL84" s="422"/>
      <c r="AM84" s="541"/>
      <c r="AN84" s="419"/>
      <c r="AO84" s="542">
        <f>AO87</f>
        <v>2.5</v>
      </c>
      <c r="AP84" s="419"/>
      <c r="AQ84" s="419"/>
      <c r="AR84" s="453"/>
    </row>
    <row r="85" spans="1:44" ht="42.75" customHeight="1">
      <c r="A85" s="454"/>
      <c r="B85" s="455"/>
      <c r="C85" s="455"/>
      <c r="D85" s="111" t="s">
        <v>37</v>
      </c>
      <c r="E85" s="323">
        <f t="shared" ref="E85:F88" si="60">H85+K85+N85+Q85+T85+W85+Z85+AC85+AF85+AI85+AL85+AO85</f>
        <v>0</v>
      </c>
      <c r="F85" s="323">
        <f t="shared" si="60"/>
        <v>0</v>
      </c>
      <c r="G85" s="456"/>
      <c r="H85" s="424"/>
      <c r="I85" s="424"/>
      <c r="J85" s="457"/>
      <c r="K85" s="424"/>
      <c r="L85" s="424"/>
      <c r="M85" s="457"/>
      <c r="N85" s="424"/>
      <c r="O85" s="424"/>
      <c r="P85" s="457"/>
      <c r="Q85" s="424"/>
      <c r="R85" s="424"/>
      <c r="S85" s="457"/>
      <c r="T85" s="424"/>
      <c r="U85" s="424"/>
      <c r="V85" s="457"/>
      <c r="W85" s="424"/>
      <c r="X85" s="424"/>
      <c r="Y85" s="457"/>
      <c r="Z85" s="424"/>
      <c r="AA85" s="543"/>
      <c r="AB85" s="458"/>
      <c r="AC85" s="425"/>
      <c r="AD85" s="543"/>
      <c r="AE85" s="457"/>
      <c r="AF85" s="425"/>
      <c r="AG85" s="543"/>
      <c r="AH85" s="457"/>
      <c r="AI85" s="427"/>
      <c r="AJ85" s="543"/>
      <c r="AK85" s="457"/>
      <c r="AL85" s="427"/>
      <c r="AM85" s="543"/>
      <c r="AN85" s="457"/>
      <c r="AO85" s="544"/>
      <c r="AP85" s="457"/>
      <c r="AQ85" s="457"/>
      <c r="AR85" s="463"/>
    </row>
    <row r="86" spans="1:44" ht="64.5" customHeight="1">
      <c r="A86" s="454"/>
      <c r="B86" s="455"/>
      <c r="C86" s="455"/>
      <c r="D86" s="111" t="s">
        <v>2</v>
      </c>
      <c r="E86" s="323">
        <f t="shared" si="60"/>
        <v>0</v>
      </c>
      <c r="F86" s="323">
        <f t="shared" si="60"/>
        <v>0</v>
      </c>
      <c r="G86" s="484"/>
      <c r="H86" s="355"/>
      <c r="I86" s="355"/>
      <c r="J86" s="328"/>
      <c r="K86" s="355"/>
      <c r="L86" s="355"/>
      <c r="M86" s="328"/>
      <c r="N86" s="355"/>
      <c r="O86" s="355"/>
      <c r="P86" s="328"/>
      <c r="Q86" s="355"/>
      <c r="R86" s="355"/>
      <c r="S86" s="328"/>
      <c r="T86" s="355"/>
      <c r="U86" s="355"/>
      <c r="V86" s="328"/>
      <c r="W86" s="355"/>
      <c r="X86" s="355"/>
      <c r="Y86" s="328"/>
      <c r="Z86" s="355"/>
      <c r="AA86" s="545"/>
      <c r="AB86" s="468"/>
      <c r="AC86" s="356"/>
      <c r="AD86" s="545"/>
      <c r="AE86" s="328"/>
      <c r="AF86" s="356"/>
      <c r="AG86" s="545"/>
      <c r="AH86" s="328"/>
      <c r="AI86" s="358"/>
      <c r="AJ86" s="545"/>
      <c r="AK86" s="328"/>
      <c r="AL86" s="358"/>
      <c r="AM86" s="545"/>
      <c r="AN86" s="328"/>
      <c r="AO86" s="550"/>
      <c r="AP86" s="328"/>
      <c r="AQ86" s="328"/>
      <c r="AR86" s="463"/>
    </row>
    <row r="87" spans="1:44" ht="43.5" customHeight="1">
      <c r="A87" s="454"/>
      <c r="B87" s="455"/>
      <c r="C87" s="455"/>
      <c r="D87" s="315" t="s">
        <v>43</v>
      </c>
      <c r="E87" s="323">
        <f t="shared" si="60"/>
        <v>2.5</v>
      </c>
      <c r="F87" s="323">
        <f t="shared" si="60"/>
        <v>0</v>
      </c>
      <c r="G87" s="484"/>
      <c r="H87" s="355"/>
      <c r="I87" s="355"/>
      <c r="J87" s="328"/>
      <c r="K87" s="355"/>
      <c r="L87" s="355"/>
      <c r="M87" s="328"/>
      <c r="N87" s="355"/>
      <c r="O87" s="355"/>
      <c r="P87" s="328"/>
      <c r="Q87" s="355"/>
      <c r="R87" s="355"/>
      <c r="S87" s="328"/>
      <c r="T87" s="355"/>
      <c r="U87" s="355"/>
      <c r="V87" s="328"/>
      <c r="W87" s="355"/>
      <c r="X87" s="355"/>
      <c r="Y87" s="328"/>
      <c r="Z87" s="355"/>
      <c r="AA87" s="545"/>
      <c r="AB87" s="468"/>
      <c r="AC87" s="356"/>
      <c r="AD87" s="545"/>
      <c r="AE87" s="328"/>
      <c r="AF87" s="356"/>
      <c r="AG87" s="545"/>
      <c r="AH87" s="328"/>
      <c r="AI87" s="358"/>
      <c r="AJ87" s="545"/>
      <c r="AK87" s="328"/>
      <c r="AL87" s="358"/>
      <c r="AM87" s="545"/>
      <c r="AN87" s="328"/>
      <c r="AO87" s="547">
        <v>2.5</v>
      </c>
      <c r="AP87" s="328"/>
      <c r="AQ87" s="328"/>
      <c r="AR87" s="463"/>
    </row>
    <row r="88" spans="1:44" ht="53.25" customHeight="1" thickBot="1">
      <c r="A88" s="473"/>
      <c r="B88" s="474"/>
      <c r="C88" s="474"/>
      <c r="D88" s="675" t="s">
        <v>271</v>
      </c>
      <c r="E88" s="390">
        <f t="shared" si="60"/>
        <v>0</v>
      </c>
      <c r="F88" s="391">
        <f t="shared" si="60"/>
        <v>0</v>
      </c>
      <c r="G88" s="444"/>
      <c r="H88" s="393"/>
      <c r="I88" s="393"/>
      <c r="J88" s="394"/>
      <c r="K88" s="393"/>
      <c r="L88" s="393"/>
      <c r="M88" s="394"/>
      <c r="N88" s="393"/>
      <c r="O88" s="393"/>
      <c r="P88" s="394"/>
      <c r="Q88" s="393"/>
      <c r="R88" s="393"/>
      <c r="S88" s="394"/>
      <c r="T88" s="393"/>
      <c r="U88" s="393"/>
      <c r="V88" s="394"/>
      <c r="W88" s="393"/>
      <c r="X88" s="393"/>
      <c r="Y88" s="394"/>
      <c r="Z88" s="393"/>
      <c r="AA88" s="548"/>
      <c r="AB88" s="476"/>
      <c r="AC88" s="395"/>
      <c r="AD88" s="548"/>
      <c r="AE88" s="394"/>
      <c r="AF88" s="395"/>
      <c r="AG88" s="548"/>
      <c r="AH88" s="394"/>
      <c r="AI88" s="397"/>
      <c r="AJ88" s="548"/>
      <c r="AK88" s="394"/>
      <c r="AL88" s="397"/>
      <c r="AM88" s="548"/>
      <c r="AN88" s="394"/>
      <c r="AO88" s="549"/>
      <c r="AP88" s="394"/>
      <c r="AQ88" s="394"/>
      <c r="AR88" s="477"/>
    </row>
    <row r="89" spans="1:44" s="614" customFormat="1" ht="38.25" customHeight="1">
      <c r="A89" s="551"/>
      <c r="B89" s="519" t="s">
        <v>273</v>
      </c>
      <c r="C89" s="520"/>
      <c r="D89" s="694" t="s">
        <v>41</v>
      </c>
      <c r="E89" s="418">
        <f>E90+E91+E92+E93</f>
        <v>177302.59999999998</v>
      </c>
      <c r="F89" s="418">
        <f>F90+F91+F92+F93</f>
        <v>0</v>
      </c>
      <c r="G89" s="552"/>
      <c r="H89" s="418"/>
      <c r="I89" s="418"/>
      <c r="J89" s="419"/>
      <c r="K89" s="418"/>
      <c r="L89" s="418"/>
      <c r="M89" s="419"/>
      <c r="N89" s="418"/>
      <c r="O89" s="418"/>
      <c r="P89" s="419"/>
      <c r="Q89" s="418"/>
      <c r="R89" s="418"/>
      <c r="S89" s="419"/>
      <c r="T89" s="418"/>
      <c r="U89" s="553"/>
      <c r="V89" s="419"/>
      <c r="W89" s="418"/>
      <c r="X89" s="418"/>
      <c r="Y89" s="419"/>
      <c r="Z89" s="418"/>
      <c r="AA89" s="451"/>
      <c r="AB89" s="452"/>
      <c r="AC89" s="418"/>
      <c r="AD89" s="451"/>
      <c r="AE89" s="452"/>
      <c r="AF89" s="418"/>
      <c r="AG89" s="541"/>
      <c r="AH89" s="419"/>
      <c r="AI89" s="418"/>
      <c r="AJ89" s="541"/>
      <c r="AK89" s="419"/>
      <c r="AL89" s="418"/>
      <c r="AM89" s="541"/>
      <c r="AN89" s="419"/>
      <c r="AO89" s="554">
        <f>AO92+AO91</f>
        <v>177302.59999999998</v>
      </c>
      <c r="AP89" s="541"/>
      <c r="AQ89" s="419"/>
      <c r="AR89" s="521"/>
    </row>
    <row r="90" spans="1:44" s="614" customFormat="1">
      <c r="A90" s="555"/>
      <c r="B90" s="522"/>
      <c r="C90" s="523"/>
      <c r="D90" s="524" t="s">
        <v>37</v>
      </c>
      <c r="E90" s="425">
        <f t="shared" ref="E90:F93" si="61">H90+K90+N90+Q90+T90+W90+Z90+AC90+AF90+AI90+AL90+AO90</f>
        <v>0</v>
      </c>
      <c r="F90" s="425">
        <f t="shared" si="61"/>
        <v>0</v>
      </c>
      <c r="G90" s="556"/>
      <c r="H90" s="424"/>
      <c r="I90" s="424"/>
      <c r="J90" s="457"/>
      <c r="K90" s="424"/>
      <c r="L90" s="424"/>
      <c r="M90" s="457"/>
      <c r="N90" s="424"/>
      <c r="O90" s="424"/>
      <c r="P90" s="457"/>
      <c r="Q90" s="424"/>
      <c r="R90" s="424"/>
      <c r="S90" s="457"/>
      <c r="T90" s="424"/>
      <c r="U90" s="428"/>
      <c r="V90" s="457"/>
      <c r="W90" s="424"/>
      <c r="X90" s="424"/>
      <c r="Y90" s="457"/>
      <c r="Z90" s="424"/>
      <c r="AA90" s="458"/>
      <c r="AB90" s="462"/>
      <c r="AC90" s="424"/>
      <c r="AD90" s="458"/>
      <c r="AE90" s="462"/>
      <c r="AF90" s="424"/>
      <c r="AG90" s="543"/>
      <c r="AH90" s="457"/>
      <c r="AI90" s="424"/>
      <c r="AJ90" s="543"/>
      <c r="AK90" s="457"/>
      <c r="AL90" s="424"/>
      <c r="AM90" s="543"/>
      <c r="AN90" s="457"/>
      <c r="AO90" s="499">
        <f t="shared" ref="AO90" si="62">AO80+AO85</f>
        <v>0</v>
      </c>
      <c r="AP90" s="543"/>
      <c r="AQ90" s="457"/>
      <c r="AR90" s="529"/>
    </row>
    <row r="91" spans="1:44" s="614" customFormat="1" ht="67.5" customHeight="1">
      <c r="A91" s="555"/>
      <c r="B91" s="522"/>
      <c r="C91" s="523"/>
      <c r="D91" s="524" t="s">
        <v>2</v>
      </c>
      <c r="E91" s="425">
        <f>AO91</f>
        <v>58414.7</v>
      </c>
      <c r="F91" s="425">
        <f t="shared" si="61"/>
        <v>0</v>
      </c>
      <c r="G91" s="557"/>
      <c r="H91" s="355"/>
      <c r="I91" s="355"/>
      <c r="J91" s="328"/>
      <c r="K91" s="355"/>
      <c r="L91" s="355"/>
      <c r="M91" s="328"/>
      <c r="N91" s="355"/>
      <c r="O91" s="355"/>
      <c r="P91" s="328"/>
      <c r="Q91" s="355"/>
      <c r="R91" s="355"/>
      <c r="S91" s="328"/>
      <c r="T91" s="355"/>
      <c r="U91" s="558"/>
      <c r="V91" s="328"/>
      <c r="W91" s="355"/>
      <c r="X91" s="355"/>
      <c r="Y91" s="328"/>
      <c r="Z91" s="355"/>
      <c r="AA91" s="468"/>
      <c r="AB91" s="469"/>
      <c r="AC91" s="355"/>
      <c r="AD91" s="468"/>
      <c r="AE91" s="469"/>
      <c r="AF91" s="355"/>
      <c r="AG91" s="545"/>
      <c r="AH91" s="328"/>
      <c r="AI91" s="355"/>
      <c r="AJ91" s="545"/>
      <c r="AK91" s="328"/>
      <c r="AL91" s="355"/>
      <c r="AM91" s="545"/>
      <c r="AN91" s="328"/>
      <c r="AO91" s="499">
        <f>AO81+AO86</f>
        <v>58414.7</v>
      </c>
      <c r="AP91" s="545"/>
      <c r="AQ91" s="328"/>
      <c r="AR91" s="529"/>
    </row>
    <row r="92" spans="1:44" s="614" customFormat="1" ht="44.25" customHeight="1">
      <c r="A92" s="555"/>
      <c r="B92" s="522"/>
      <c r="C92" s="523"/>
      <c r="D92" s="530" t="s">
        <v>43</v>
      </c>
      <c r="E92" s="425">
        <f>AO92</f>
        <v>118887.9</v>
      </c>
      <c r="F92" s="425">
        <f t="shared" si="61"/>
        <v>0</v>
      </c>
      <c r="G92" s="557"/>
      <c r="H92" s="355"/>
      <c r="I92" s="355"/>
      <c r="J92" s="328"/>
      <c r="K92" s="355"/>
      <c r="L92" s="355"/>
      <c r="M92" s="328"/>
      <c r="N92" s="355"/>
      <c r="O92" s="355"/>
      <c r="P92" s="328"/>
      <c r="Q92" s="355"/>
      <c r="R92" s="355"/>
      <c r="S92" s="328"/>
      <c r="T92" s="355"/>
      <c r="U92" s="558"/>
      <c r="V92" s="328"/>
      <c r="W92" s="355"/>
      <c r="X92" s="355"/>
      <c r="Y92" s="328"/>
      <c r="Z92" s="355"/>
      <c r="AA92" s="468"/>
      <c r="AB92" s="469"/>
      <c r="AC92" s="355"/>
      <c r="AD92" s="468"/>
      <c r="AE92" s="469"/>
      <c r="AF92" s="355"/>
      <c r="AG92" s="545"/>
      <c r="AH92" s="328"/>
      <c r="AI92" s="355"/>
      <c r="AJ92" s="545"/>
      <c r="AK92" s="328"/>
      <c r="AL92" s="355"/>
      <c r="AM92" s="545"/>
      <c r="AN92" s="328"/>
      <c r="AO92" s="499">
        <f>AO82+AO87</f>
        <v>118887.9</v>
      </c>
      <c r="AP92" s="545"/>
      <c r="AQ92" s="328"/>
      <c r="AR92" s="529"/>
    </row>
    <row r="93" spans="1:44" s="614" customFormat="1" ht="51.6" customHeight="1" thickBot="1">
      <c r="A93" s="559"/>
      <c r="B93" s="531"/>
      <c r="C93" s="532"/>
      <c r="D93" s="690" t="s">
        <v>271</v>
      </c>
      <c r="E93" s="393">
        <f t="shared" si="61"/>
        <v>0</v>
      </c>
      <c r="F93" s="395">
        <f t="shared" si="61"/>
        <v>0</v>
      </c>
      <c r="G93" s="533"/>
      <c r="H93" s="393"/>
      <c r="I93" s="393"/>
      <c r="J93" s="394"/>
      <c r="K93" s="393"/>
      <c r="L93" s="393"/>
      <c r="M93" s="394"/>
      <c r="N93" s="393"/>
      <c r="O93" s="393"/>
      <c r="P93" s="394"/>
      <c r="Q93" s="393"/>
      <c r="R93" s="393"/>
      <c r="S93" s="394"/>
      <c r="T93" s="393"/>
      <c r="U93" s="398"/>
      <c r="V93" s="394"/>
      <c r="W93" s="393"/>
      <c r="X93" s="393"/>
      <c r="Y93" s="394"/>
      <c r="Z93" s="393"/>
      <c r="AA93" s="476"/>
      <c r="AB93" s="475"/>
      <c r="AC93" s="393"/>
      <c r="AD93" s="476"/>
      <c r="AE93" s="475"/>
      <c r="AF93" s="393"/>
      <c r="AG93" s="548"/>
      <c r="AH93" s="394"/>
      <c r="AI93" s="393"/>
      <c r="AJ93" s="548"/>
      <c r="AK93" s="394"/>
      <c r="AL93" s="393"/>
      <c r="AM93" s="548"/>
      <c r="AN93" s="394"/>
      <c r="AO93" s="394"/>
      <c r="AP93" s="548"/>
      <c r="AQ93" s="394"/>
      <c r="AR93" s="534"/>
    </row>
    <row r="94" spans="1:44" ht="28.8" hidden="1" customHeight="1">
      <c r="A94" s="691"/>
      <c r="B94" s="535" t="s">
        <v>281</v>
      </c>
      <c r="C94" s="449"/>
      <c r="D94" s="590" t="s">
        <v>41</v>
      </c>
      <c r="E94" s="402">
        <f>E95+E96+E97+E98</f>
        <v>0</v>
      </c>
      <c r="F94" s="402">
        <f>F95+F96+F97+F98</f>
        <v>0</v>
      </c>
      <c r="G94" s="536"/>
      <c r="H94" s="418"/>
      <c r="I94" s="418"/>
      <c r="J94" s="419"/>
      <c r="K94" s="418"/>
      <c r="L94" s="418"/>
      <c r="M94" s="419"/>
      <c r="N94" s="418"/>
      <c r="O94" s="418"/>
      <c r="P94" s="452"/>
      <c r="Q94" s="418"/>
      <c r="R94" s="418"/>
      <c r="S94" s="419"/>
      <c r="T94" s="418"/>
      <c r="U94" s="418"/>
      <c r="V94" s="419"/>
      <c r="W94" s="418"/>
      <c r="X94" s="418"/>
      <c r="Y94" s="419"/>
      <c r="Z94" s="418"/>
      <c r="AA94" s="419"/>
      <c r="AB94" s="452"/>
      <c r="AC94" s="418"/>
      <c r="AD94" s="451"/>
      <c r="AE94" s="452"/>
      <c r="AF94" s="418"/>
      <c r="AG94" s="451"/>
      <c r="AH94" s="452"/>
      <c r="AI94" s="418"/>
      <c r="AJ94" s="451"/>
      <c r="AK94" s="452"/>
      <c r="AL94" s="418"/>
      <c r="AM94" s="451"/>
      <c r="AN94" s="452"/>
      <c r="AO94" s="417"/>
      <c r="AP94" s="418"/>
      <c r="AQ94" s="452"/>
      <c r="AR94" s="521"/>
    </row>
    <row r="95" spans="1:44" ht="42.6" hidden="1" customHeight="1">
      <c r="A95" s="692"/>
      <c r="B95" s="537"/>
      <c r="C95" s="455"/>
      <c r="D95" s="111" t="s">
        <v>37</v>
      </c>
      <c r="E95" s="323">
        <f t="shared" ref="E95:F98" si="63">H95+K95+N95+Q95+T95+W95+Z95+AC95+AF95+AI95+AL95+AO95</f>
        <v>0</v>
      </c>
      <c r="F95" s="323">
        <f t="shared" si="63"/>
        <v>0</v>
      </c>
      <c r="G95" s="456"/>
      <c r="H95" s="424"/>
      <c r="I95" s="424"/>
      <c r="J95" s="457"/>
      <c r="K95" s="424"/>
      <c r="L95" s="424"/>
      <c r="M95" s="457"/>
      <c r="N95" s="424"/>
      <c r="O95" s="424"/>
      <c r="P95" s="462"/>
      <c r="Q95" s="424"/>
      <c r="R95" s="424"/>
      <c r="S95" s="457"/>
      <c r="T95" s="424"/>
      <c r="U95" s="424"/>
      <c r="V95" s="457"/>
      <c r="W95" s="424"/>
      <c r="X95" s="424"/>
      <c r="Y95" s="457"/>
      <c r="Z95" s="424"/>
      <c r="AA95" s="457"/>
      <c r="AB95" s="462"/>
      <c r="AC95" s="424"/>
      <c r="AD95" s="458"/>
      <c r="AE95" s="462"/>
      <c r="AF95" s="424"/>
      <c r="AG95" s="458"/>
      <c r="AH95" s="462"/>
      <c r="AI95" s="424"/>
      <c r="AJ95" s="458"/>
      <c r="AK95" s="462"/>
      <c r="AL95" s="424"/>
      <c r="AM95" s="458"/>
      <c r="AN95" s="462"/>
      <c r="AO95" s="325"/>
      <c r="AP95" s="424"/>
      <c r="AQ95" s="462"/>
      <c r="AR95" s="529"/>
    </row>
    <row r="96" spans="1:44" ht="73.8" hidden="1" customHeight="1">
      <c r="A96" s="692"/>
      <c r="B96" s="537"/>
      <c r="C96" s="455"/>
      <c r="D96" s="111" t="s">
        <v>2</v>
      </c>
      <c r="E96" s="323">
        <f t="shared" si="63"/>
        <v>0</v>
      </c>
      <c r="F96" s="323">
        <f t="shared" si="63"/>
        <v>0</v>
      </c>
      <c r="G96" s="484"/>
      <c r="H96" s="538"/>
      <c r="I96" s="538"/>
      <c r="J96" s="539"/>
      <c r="K96" s="355"/>
      <c r="L96" s="355"/>
      <c r="M96" s="328"/>
      <c r="N96" s="355"/>
      <c r="O96" s="355"/>
      <c r="P96" s="469"/>
      <c r="Q96" s="355"/>
      <c r="R96" s="355"/>
      <c r="S96" s="328"/>
      <c r="T96" s="355"/>
      <c r="U96" s="355"/>
      <c r="V96" s="328"/>
      <c r="W96" s="355"/>
      <c r="X96" s="355"/>
      <c r="Y96" s="328"/>
      <c r="Z96" s="355"/>
      <c r="AA96" s="328"/>
      <c r="AB96" s="469"/>
      <c r="AC96" s="355"/>
      <c r="AD96" s="468"/>
      <c r="AE96" s="469"/>
      <c r="AF96" s="355"/>
      <c r="AG96" s="468"/>
      <c r="AH96" s="469"/>
      <c r="AI96" s="355"/>
      <c r="AJ96" s="468"/>
      <c r="AK96" s="469"/>
      <c r="AL96" s="355"/>
      <c r="AM96" s="468"/>
      <c r="AN96" s="469"/>
      <c r="AO96" s="354"/>
      <c r="AP96" s="355"/>
      <c r="AQ96" s="486"/>
      <c r="AR96" s="529"/>
    </row>
    <row r="97" spans="1:44" ht="34.799999999999997" hidden="1" customHeight="1">
      <c r="A97" s="692"/>
      <c r="B97" s="537"/>
      <c r="C97" s="455"/>
      <c r="D97" s="315" t="s">
        <v>43</v>
      </c>
      <c r="E97" s="323">
        <f t="shared" si="63"/>
        <v>0</v>
      </c>
      <c r="F97" s="323">
        <f t="shared" si="63"/>
        <v>0</v>
      </c>
      <c r="G97" s="484"/>
      <c r="H97" s="355"/>
      <c r="I97" s="355"/>
      <c r="J97" s="328"/>
      <c r="K97" s="355"/>
      <c r="L97" s="355"/>
      <c r="M97" s="328"/>
      <c r="N97" s="355"/>
      <c r="O97" s="355"/>
      <c r="P97" s="469"/>
      <c r="Q97" s="355"/>
      <c r="R97" s="355"/>
      <c r="S97" s="328"/>
      <c r="T97" s="355"/>
      <c r="U97" s="355"/>
      <c r="V97" s="328"/>
      <c r="W97" s="355"/>
      <c r="X97" s="355"/>
      <c r="Y97" s="328"/>
      <c r="Z97" s="355"/>
      <c r="AA97" s="328"/>
      <c r="AB97" s="469"/>
      <c r="AC97" s="355"/>
      <c r="AD97" s="468"/>
      <c r="AE97" s="469"/>
      <c r="AF97" s="355"/>
      <c r="AG97" s="468"/>
      <c r="AH97" s="469"/>
      <c r="AI97" s="355"/>
      <c r="AJ97" s="468"/>
      <c r="AK97" s="469"/>
      <c r="AL97" s="355"/>
      <c r="AM97" s="468"/>
      <c r="AN97" s="469"/>
      <c r="AO97" s="354"/>
      <c r="AP97" s="355"/>
      <c r="AQ97" s="469"/>
      <c r="AR97" s="529"/>
    </row>
    <row r="98" spans="1:44" ht="79.8" hidden="1" customHeight="1" thickBot="1">
      <c r="A98" s="693"/>
      <c r="B98" s="540"/>
      <c r="C98" s="474"/>
      <c r="D98" s="675" t="s">
        <v>271</v>
      </c>
      <c r="E98" s="390">
        <f t="shared" si="63"/>
        <v>0</v>
      </c>
      <c r="F98" s="391">
        <f t="shared" si="63"/>
        <v>0</v>
      </c>
      <c r="G98" s="444"/>
      <c r="H98" s="393"/>
      <c r="I98" s="393"/>
      <c r="J98" s="394"/>
      <c r="K98" s="393"/>
      <c r="L98" s="393"/>
      <c r="M98" s="394"/>
      <c r="N98" s="393"/>
      <c r="O98" s="393"/>
      <c r="P98" s="475"/>
      <c r="Q98" s="393"/>
      <c r="R98" s="393"/>
      <c r="S98" s="394"/>
      <c r="T98" s="393"/>
      <c r="U98" s="393"/>
      <c r="V98" s="394"/>
      <c r="W98" s="393"/>
      <c r="X98" s="393"/>
      <c r="Y98" s="394"/>
      <c r="Z98" s="393"/>
      <c r="AA98" s="394"/>
      <c r="AB98" s="475"/>
      <c r="AC98" s="393"/>
      <c r="AD98" s="476"/>
      <c r="AE98" s="475"/>
      <c r="AF98" s="393"/>
      <c r="AG98" s="476"/>
      <c r="AH98" s="475"/>
      <c r="AI98" s="393"/>
      <c r="AJ98" s="476"/>
      <c r="AK98" s="475"/>
      <c r="AL98" s="393"/>
      <c r="AM98" s="476"/>
      <c r="AN98" s="475"/>
      <c r="AO98" s="392"/>
      <c r="AP98" s="393"/>
      <c r="AQ98" s="475"/>
      <c r="AR98" s="534"/>
    </row>
    <row r="99" spans="1:44" ht="22.8" hidden="1" customHeight="1">
      <c r="A99" s="560" t="s">
        <v>261</v>
      </c>
      <c r="B99" s="561"/>
      <c r="C99" s="561"/>
      <c r="D99" s="561"/>
      <c r="E99" s="561"/>
      <c r="F99" s="561"/>
      <c r="G99" s="561"/>
      <c r="H99" s="561"/>
      <c r="I99" s="561"/>
      <c r="J99" s="561"/>
      <c r="K99" s="561"/>
      <c r="L99" s="561"/>
      <c r="M99" s="561"/>
      <c r="N99" s="561"/>
      <c r="O99" s="561"/>
      <c r="P99" s="561"/>
      <c r="Q99" s="561"/>
      <c r="R99" s="561"/>
      <c r="S99" s="561"/>
      <c r="T99" s="561"/>
      <c r="U99" s="561"/>
      <c r="V99" s="561"/>
      <c r="W99" s="561"/>
      <c r="X99" s="561"/>
      <c r="Y99" s="561"/>
      <c r="Z99" s="561"/>
      <c r="AA99" s="561"/>
      <c r="AB99" s="561"/>
      <c r="AC99" s="561"/>
      <c r="AD99" s="561"/>
      <c r="AE99" s="561"/>
      <c r="AF99" s="561"/>
      <c r="AG99" s="561"/>
      <c r="AH99" s="561"/>
      <c r="AI99" s="561"/>
      <c r="AJ99" s="561"/>
      <c r="AK99" s="561"/>
      <c r="AL99" s="561"/>
      <c r="AM99" s="561"/>
      <c r="AN99" s="561"/>
      <c r="AO99" s="561"/>
      <c r="AP99" s="561"/>
      <c r="AQ99" s="561"/>
      <c r="AR99" s="562"/>
    </row>
    <row r="100" spans="1:44" ht="22.5" customHeight="1" thickBot="1">
      <c r="A100" s="563" t="s">
        <v>262</v>
      </c>
      <c r="B100" s="564"/>
      <c r="C100" s="564"/>
      <c r="D100" s="564"/>
      <c r="E100" s="564"/>
      <c r="F100" s="564"/>
      <c r="G100" s="564"/>
      <c r="H100" s="564"/>
      <c r="I100" s="564"/>
      <c r="J100" s="564"/>
      <c r="K100" s="564"/>
      <c r="L100" s="564"/>
      <c r="M100" s="564"/>
      <c r="N100" s="564"/>
      <c r="O100" s="564"/>
      <c r="P100" s="564"/>
      <c r="Q100" s="564"/>
      <c r="R100" s="564"/>
      <c r="S100" s="564"/>
      <c r="T100" s="564"/>
      <c r="U100" s="564"/>
      <c r="V100" s="564"/>
      <c r="W100" s="564"/>
      <c r="X100" s="564"/>
      <c r="Y100" s="564"/>
      <c r="Z100" s="564"/>
      <c r="AA100" s="564"/>
      <c r="AB100" s="564"/>
      <c r="AC100" s="564"/>
      <c r="AD100" s="564"/>
      <c r="AE100" s="564"/>
      <c r="AF100" s="564"/>
      <c r="AG100" s="564"/>
      <c r="AH100" s="564"/>
      <c r="AI100" s="564"/>
      <c r="AJ100" s="564"/>
      <c r="AK100" s="564"/>
      <c r="AL100" s="564"/>
      <c r="AM100" s="564"/>
      <c r="AN100" s="564"/>
      <c r="AO100" s="564"/>
      <c r="AP100" s="564"/>
      <c r="AQ100" s="564"/>
      <c r="AR100" s="565"/>
    </row>
    <row r="101" spans="1:44" ht="30.75" customHeight="1">
      <c r="A101" s="566" t="s">
        <v>321</v>
      </c>
      <c r="B101" s="567"/>
      <c r="C101" s="568"/>
      <c r="D101" s="590" t="s">
        <v>41</v>
      </c>
      <c r="E101" s="569">
        <f>E102+E103+E104</f>
        <v>1399809.8</v>
      </c>
      <c r="F101" s="569">
        <f>F102+F103+F104</f>
        <v>663206.70000000007</v>
      </c>
      <c r="G101" s="570">
        <f t="shared" ref="G101:G110" si="64">F101/E101</f>
        <v>0.47378343829283098</v>
      </c>
      <c r="H101" s="437">
        <f>H102+H103+H104</f>
        <v>36944</v>
      </c>
      <c r="I101" s="437">
        <f>I102+I103+I104</f>
        <v>36944</v>
      </c>
      <c r="J101" s="571">
        <f t="shared" ref="J101:J104" si="65">I101/H101</f>
        <v>1</v>
      </c>
      <c r="K101" s="437">
        <f>K102+K103+K104</f>
        <v>37137.1</v>
      </c>
      <c r="L101" s="437">
        <f>L102+L103+L104</f>
        <v>37137.1</v>
      </c>
      <c r="M101" s="571">
        <f t="shared" ref="M101:M104" si="66">L101/K101</f>
        <v>1</v>
      </c>
      <c r="N101" s="437">
        <f>N102+N103+N104</f>
        <v>187173.7</v>
      </c>
      <c r="O101" s="437">
        <f>O102+O103+O104</f>
        <v>187173.7</v>
      </c>
      <c r="P101" s="571">
        <f t="shared" ref="P101:P104" si="67">O101/N101</f>
        <v>1</v>
      </c>
      <c r="Q101" s="437">
        <f>Q102+Q103+Q104</f>
        <v>71372.600000000006</v>
      </c>
      <c r="R101" s="437">
        <f>R102+R103+R104</f>
        <v>71372.600000000006</v>
      </c>
      <c r="S101" s="571">
        <f t="shared" ref="S101:S104" si="68">R101/Q101</f>
        <v>1</v>
      </c>
      <c r="T101" s="437">
        <f>T102+T103+T104</f>
        <v>39337.4</v>
      </c>
      <c r="U101" s="437">
        <f>U102+U103+U104</f>
        <v>39337.4</v>
      </c>
      <c r="V101" s="571">
        <f t="shared" ref="V101:V104" si="69">U101/T101</f>
        <v>1</v>
      </c>
      <c r="W101" s="437">
        <f>W103</f>
        <v>16120.900000000001</v>
      </c>
      <c r="X101" s="437">
        <f>X103</f>
        <v>16121.099999999999</v>
      </c>
      <c r="Y101" s="571">
        <f t="shared" ref="Y101:Y103" si="70">X101/W101</f>
        <v>1.0000124062552338</v>
      </c>
      <c r="Z101" s="437">
        <f>Z103</f>
        <v>16130.4</v>
      </c>
      <c r="AA101" s="437">
        <f>AA103</f>
        <v>16130.4</v>
      </c>
      <c r="AB101" s="571">
        <f t="shared" ref="AB101:AB103" si="71">AA101/Z101</f>
        <v>1</v>
      </c>
      <c r="AC101" s="437">
        <f>AC103</f>
        <v>16311.4</v>
      </c>
      <c r="AD101" s="437">
        <f>AD103</f>
        <v>16311.4</v>
      </c>
      <c r="AE101" s="571">
        <f t="shared" ref="AE101:AE103" si="72">AD101/AC101</f>
        <v>1</v>
      </c>
      <c r="AF101" s="437">
        <f>AF103</f>
        <v>16156.5</v>
      </c>
      <c r="AG101" s="437">
        <f>AG103</f>
        <v>16156.5</v>
      </c>
      <c r="AH101" s="437"/>
      <c r="AI101" s="437">
        <f>AI103</f>
        <v>12184.8</v>
      </c>
      <c r="AJ101" s="572">
        <f>AJ10</f>
        <v>0</v>
      </c>
      <c r="AK101" s="437"/>
      <c r="AL101" s="437">
        <f>AL103</f>
        <v>15127.2</v>
      </c>
      <c r="AM101" s="572">
        <f>AM10</f>
        <v>0</v>
      </c>
      <c r="AN101" s="437"/>
      <c r="AO101" s="437">
        <f>AO103</f>
        <v>73541.899999999994</v>
      </c>
      <c r="AP101" s="572">
        <f>AP10</f>
        <v>0</v>
      </c>
      <c r="AQ101" s="573"/>
      <c r="AR101" s="574"/>
    </row>
    <row r="102" spans="1:44" ht="45" customHeight="1">
      <c r="A102" s="575"/>
      <c r="B102" s="576"/>
      <c r="C102" s="577"/>
      <c r="D102" s="111" t="s">
        <v>37</v>
      </c>
      <c r="E102" s="578">
        <f t="shared" ref="E102:F104" si="73">H102+K102+N102+Q102+T102+W102+Z102+AC102+AF102+AI102+AL102+AO102</f>
        <v>3685.3</v>
      </c>
      <c r="F102" s="578">
        <f t="shared" si="73"/>
        <v>2474.4</v>
      </c>
      <c r="G102" s="579">
        <f t="shared" si="64"/>
        <v>0.6714243073833881</v>
      </c>
      <c r="H102" s="572">
        <f>H11</f>
        <v>80.8</v>
      </c>
      <c r="I102" s="572">
        <f>I11</f>
        <v>80.8</v>
      </c>
      <c r="J102" s="580">
        <f t="shared" si="65"/>
        <v>1</v>
      </c>
      <c r="K102" s="572">
        <f>K11</f>
        <v>269.60000000000002</v>
      </c>
      <c r="L102" s="572">
        <f>L11</f>
        <v>269.60000000000002</v>
      </c>
      <c r="M102" s="580">
        <f t="shared" si="66"/>
        <v>1</v>
      </c>
      <c r="N102" s="572">
        <f>N11</f>
        <v>301.60000000000002</v>
      </c>
      <c r="O102" s="572">
        <f>O11</f>
        <v>301.60000000000002</v>
      </c>
      <c r="P102" s="580">
        <f t="shared" si="67"/>
        <v>1</v>
      </c>
      <c r="Q102" s="572">
        <f>Q11</f>
        <v>238.9</v>
      </c>
      <c r="R102" s="572">
        <f>R11</f>
        <v>238.9</v>
      </c>
      <c r="S102" s="580">
        <f t="shared" si="68"/>
        <v>1</v>
      </c>
      <c r="T102" s="572">
        <f>T11</f>
        <v>249.6</v>
      </c>
      <c r="U102" s="572">
        <f>U11</f>
        <v>249.6</v>
      </c>
      <c r="V102" s="580">
        <f t="shared" si="69"/>
        <v>1</v>
      </c>
      <c r="W102" s="572">
        <f>W11</f>
        <v>387.6</v>
      </c>
      <c r="X102" s="572">
        <f>X11</f>
        <v>387.6</v>
      </c>
      <c r="Y102" s="580">
        <f t="shared" si="70"/>
        <v>1</v>
      </c>
      <c r="Z102" s="572">
        <f>Z11</f>
        <v>422.8</v>
      </c>
      <c r="AA102" s="572">
        <f>AA11</f>
        <v>422.8</v>
      </c>
      <c r="AB102" s="580">
        <f t="shared" si="71"/>
        <v>1</v>
      </c>
      <c r="AC102" s="572">
        <f>AC11</f>
        <v>266.7</v>
      </c>
      <c r="AD102" s="572">
        <f>AD11</f>
        <v>266.7</v>
      </c>
      <c r="AE102" s="580">
        <f t="shared" si="72"/>
        <v>1</v>
      </c>
      <c r="AF102" s="572">
        <f>AF11</f>
        <v>256.8</v>
      </c>
      <c r="AG102" s="572">
        <f>AG11</f>
        <v>256.8</v>
      </c>
      <c r="AH102" s="581"/>
      <c r="AI102" s="572">
        <f>AI11</f>
        <v>599.1</v>
      </c>
      <c r="AJ102" s="572">
        <f>AJ11</f>
        <v>0</v>
      </c>
      <c r="AK102" s="581"/>
      <c r="AL102" s="572">
        <f>AL11</f>
        <v>305.89999999999998</v>
      </c>
      <c r="AM102" s="572">
        <f>AM11</f>
        <v>0</v>
      </c>
      <c r="AN102" s="581"/>
      <c r="AO102" s="572">
        <f>AO11</f>
        <v>305.89999999999998</v>
      </c>
      <c r="AP102" s="572">
        <f>AP11</f>
        <v>0</v>
      </c>
      <c r="AQ102" s="457"/>
      <c r="AR102" s="582"/>
    </row>
    <row r="103" spans="1:44" ht="67.5" customHeight="1">
      <c r="A103" s="575"/>
      <c r="B103" s="576"/>
      <c r="C103" s="577"/>
      <c r="D103" s="111" t="s">
        <v>2</v>
      </c>
      <c r="E103" s="578">
        <f t="shared" si="73"/>
        <v>239860.19999999998</v>
      </c>
      <c r="F103" s="578">
        <f t="shared" si="73"/>
        <v>139006.5</v>
      </c>
      <c r="G103" s="579">
        <f t="shared" si="64"/>
        <v>0.57953132699797638</v>
      </c>
      <c r="H103" s="572">
        <f>H12-H106-H108</f>
        <v>13891.5</v>
      </c>
      <c r="I103" s="572">
        <f>I12-I106-I108</f>
        <v>13891.5</v>
      </c>
      <c r="J103" s="580">
        <f t="shared" si="65"/>
        <v>1</v>
      </c>
      <c r="K103" s="572">
        <f>K12-K106-K108</f>
        <v>13896</v>
      </c>
      <c r="L103" s="572">
        <f>L12-L106-L108</f>
        <v>13896</v>
      </c>
      <c r="M103" s="580">
        <f t="shared" si="66"/>
        <v>1</v>
      </c>
      <c r="N103" s="572">
        <f>N12-N106-N108</f>
        <v>14161.1</v>
      </c>
      <c r="O103" s="572">
        <f>O12-O106-O108</f>
        <v>14161.1</v>
      </c>
      <c r="P103" s="580">
        <f t="shared" si="67"/>
        <v>1</v>
      </c>
      <c r="Q103" s="572">
        <f>Q12-Q106-Q108</f>
        <v>16222.300000000001</v>
      </c>
      <c r="R103" s="572">
        <f>R12-R106-R108</f>
        <v>16222.300000000001</v>
      </c>
      <c r="S103" s="580">
        <f t="shared" si="68"/>
        <v>1</v>
      </c>
      <c r="T103" s="572">
        <f>T12-T106-T108</f>
        <v>16116.2</v>
      </c>
      <c r="U103" s="572">
        <f>U12-U106-U108</f>
        <v>16116.2</v>
      </c>
      <c r="V103" s="580">
        <f t="shared" si="69"/>
        <v>1</v>
      </c>
      <c r="W103" s="572">
        <f>W12-W106-W108</f>
        <v>16120.900000000001</v>
      </c>
      <c r="X103" s="572">
        <f>X12-X106-X108</f>
        <v>16121.099999999999</v>
      </c>
      <c r="Y103" s="580">
        <f t="shared" si="70"/>
        <v>1.0000124062552338</v>
      </c>
      <c r="Z103" s="572">
        <f>Z12-Z106-Z108</f>
        <v>16130.4</v>
      </c>
      <c r="AA103" s="572">
        <f>AA12-AA106-AA108</f>
        <v>16130.4</v>
      </c>
      <c r="AB103" s="580">
        <f t="shared" si="71"/>
        <v>1</v>
      </c>
      <c r="AC103" s="572">
        <f>AC12-AC106-AC108</f>
        <v>16311.4</v>
      </c>
      <c r="AD103" s="572">
        <f>AD12-AD106-AD108</f>
        <v>16311.4</v>
      </c>
      <c r="AE103" s="580">
        <f t="shared" si="72"/>
        <v>1</v>
      </c>
      <c r="AF103" s="572">
        <f>AF12-AF106-AF108</f>
        <v>16156.5</v>
      </c>
      <c r="AG103" s="572">
        <f>AG12-AG106-AG108</f>
        <v>16156.5</v>
      </c>
      <c r="AH103" s="581"/>
      <c r="AI103" s="572">
        <f>AI12-AI106-AI108</f>
        <v>12184.8</v>
      </c>
      <c r="AJ103" s="572">
        <f>AJ12-AJ106-AJ108</f>
        <v>0</v>
      </c>
      <c r="AK103" s="500"/>
      <c r="AL103" s="572">
        <f>AL12-AL106-AL108</f>
        <v>15127.2</v>
      </c>
      <c r="AM103" s="572">
        <f>AM12-AM106-AM108</f>
        <v>0</v>
      </c>
      <c r="AN103" s="500"/>
      <c r="AO103" s="572">
        <f>AO12-AO106-AO108</f>
        <v>73541.899999999994</v>
      </c>
      <c r="AP103" s="572">
        <f>AP12-AP106-AP108</f>
        <v>0</v>
      </c>
      <c r="AQ103" s="457"/>
      <c r="AR103" s="582"/>
    </row>
    <row r="104" spans="1:44" ht="53.25" customHeight="1" thickBot="1">
      <c r="A104" s="575"/>
      <c r="B104" s="576"/>
      <c r="C104" s="577"/>
      <c r="D104" s="315" t="s">
        <v>43</v>
      </c>
      <c r="E104" s="583">
        <f t="shared" si="73"/>
        <v>1156264.3</v>
      </c>
      <c r="F104" s="583">
        <f t="shared" si="73"/>
        <v>521725.80000000005</v>
      </c>
      <c r="G104" s="324">
        <f t="shared" si="64"/>
        <v>0.45121673306007981</v>
      </c>
      <c r="H104" s="584">
        <f>H13-H110</f>
        <v>22971.7</v>
      </c>
      <c r="I104" s="584">
        <f>I13-I110</f>
        <v>22971.7</v>
      </c>
      <c r="J104" s="326">
        <f t="shared" si="65"/>
        <v>1</v>
      </c>
      <c r="K104" s="584">
        <f>K13-K110</f>
        <v>22971.5</v>
      </c>
      <c r="L104" s="584">
        <f>L13-L110</f>
        <v>22971.5</v>
      </c>
      <c r="M104" s="326">
        <f t="shared" si="66"/>
        <v>1</v>
      </c>
      <c r="N104" s="584">
        <f>N13-N110</f>
        <v>172711</v>
      </c>
      <c r="O104" s="584">
        <f>O13-O110</f>
        <v>172711</v>
      </c>
      <c r="P104" s="326">
        <f t="shared" si="67"/>
        <v>1</v>
      </c>
      <c r="Q104" s="584">
        <f>Q13-Q110</f>
        <v>54911.4</v>
      </c>
      <c r="R104" s="584">
        <f>R13-R110</f>
        <v>54911.4</v>
      </c>
      <c r="S104" s="326">
        <f t="shared" si="68"/>
        <v>1</v>
      </c>
      <c r="T104" s="584">
        <f>T13-T110</f>
        <v>22971.599999999999</v>
      </c>
      <c r="U104" s="584">
        <f>U13-U110</f>
        <v>22971.599999999999</v>
      </c>
      <c r="V104" s="326">
        <f t="shared" si="69"/>
        <v>1</v>
      </c>
      <c r="W104" s="584">
        <f>W13-W110</f>
        <v>80361.200000000012</v>
      </c>
      <c r="X104" s="584">
        <f>X13-X110</f>
        <v>80361.200000000012</v>
      </c>
      <c r="Y104" s="326">
        <f>X104/W104</f>
        <v>1</v>
      </c>
      <c r="Z104" s="584">
        <f>Z13-Z110</f>
        <v>35488.699999999997</v>
      </c>
      <c r="AA104" s="584">
        <f>AA13-AA110</f>
        <v>35488.699999999997</v>
      </c>
      <c r="AB104" s="326">
        <f>AA104/Z104</f>
        <v>1</v>
      </c>
      <c r="AC104" s="584">
        <f>AC13-AC110</f>
        <v>25962.3</v>
      </c>
      <c r="AD104" s="584">
        <f>AD13-AD110</f>
        <v>25962.3</v>
      </c>
      <c r="AE104" s="585">
        <f>AD104/AC104</f>
        <v>1</v>
      </c>
      <c r="AF104" s="584">
        <f>AF13-AF110</f>
        <v>83376.399999999994</v>
      </c>
      <c r="AG104" s="584">
        <f>AG13-AG110</f>
        <v>83376.399999999994</v>
      </c>
      <c r="AH104" s="586"/>
      <c r="AI104" s="584">
        <f>AI13-AI110</f>
        <v>450320.4</v>
      </c>
      <c r="AJ104" s="584">
        <f>AJ13-AJ110</f>
        <v>0</v>
      </c>
      <c r="AK104" s="586"/>
      <c r="AL104" s="584">
        <f>AL13-AL110</f>
        <v>32665.1</v>
      </c>
      <c r="AM104" s="584">
        <f>AM13-AM110</f>
        <v>0</v>
      </c>
      <c r="AN104" s="586"/>
      <c r="AO104" s="584">
        <f>AO13-AO110</f>
        <v>151553</v>
      </c>
      <c r="AP104" s="584">
        <f>AP13-AP110</f>
        <v>0</v>
      </c>
      <c r="AQ104" s="587"/>
      <c r="AR104" s="582"/>
    </row>
    <row r="105" spans="1:44" ht="28.5" customHeight="1">
      <c r="A105" s="588" t="s">
        <v>343</v>
      </c>
      <c r="B105" s="589"/>
      <c r="C105" s="589"/>
      <c r="D105" s="590" t="s">
        <v>41</v>
      </c>
      <c r="E105" s="569">
        <f>E106</f>
        <v>23.3</v>
      </c>
      <c r="F105" s="569">
        <f>F106</f>
        <v>23.3</v>
      </c>
      <c r="G105" s="570">
        <f t="shared" si="64"/>
        <v>1</v>
      </c>
      <c r="H105" s="437">
        <f>H106</f>
        <v>0</v>
      </c>
      <c r="I105" s="437">
        <f>I106</f>
        <v>0</v>
      </c>
      <c r="J105" s="437"/>
      <c r="K105" s="437">
        <f>K106</f>
        <v>0</v>
      </c>
      <c r="L105" s="437"/>
      <c r="M105" s="437"/>
      <c r="N105" s="437">
        <f>N106</f>
        <v>0</v>
      </c>
      <c r="O105" s="437"/>
      <c r="P105" s="437"/>
      <c r="Q105" s="437">
        <f>Q106</f>
        <v>23.3</v>
      </c>
      <c r="R105" s="437">
        <f>R106</f>
        <v>23.3</v>
      </c>
      <c r="S105" s="437"/>
      <c r="T105" s="437">
        <f>T106</f>
        <v>0</v>
      </c>
      <c r="U105" s="437"/>
      <c r="V105" s="437"/>
      <c r="W105" s="569">
        <f>W106</f>
        <v>0</v>
      </c>
      <c r="X105" s="437">
        <f>X106</f>
        <v>0</v>
      </c>
      <c r="Y105" s="571"/>
      <c r="Z105" s="569">
        <f>Z106</f>
        <v>0</v>
      </c>
      <c r="AA105" s="437">
        <f>AA106</f>
        <v>0</v>
      </c>
      <c r="AB105" s="437"/>
      <c r="AC105" s="569">
        <f>AC106</f>
        <v>0</v>
      </c>
      <c r="AD105" s="437">
        <f>AD106</f>
        <v>0</v>
      </c>
      <c r="AE105" s="437"/>
      <c r="AF105" s="569">
        <f>AF106</f>
        <v>0</v>
      </c>
      <c r="AG105" s="437">
        <f>AG106</f>
        <v>0</v>
      </c>
      <c r="AH105" s="437"/>
      <c r="AI105" s="569">
        <f>AI106</f>
        <v>0</v>
      </c>
      <c r="AJ105" s="437">
        <f>AJ106</f>
        <v>0</v>
      </c>
      <c r="AK105" s="437"/>
      <c r="AL105" s="569">
        <f>AL106</f>
        <v>0</v>
      </c>
      <c r="AM105" s="437">
        <f>AM106</f>
        <v>0</v>
      </c>
      <c r="AN105" s="437"/>
      <c r="AO105" s="569">
        <f>AO106</f>
        <v>0</v>
      </c>
      <c r="AP105" s="437">
        <f>AP106</f>
        <v>0</v>
      </c>
      <c r="AQ105" s="591"/>
      <c r="AR105" s="592"/>
    </row>
    <row r="106" spans="1:44" ht="63" customHeight="1" thickBot="1">
      <c r="A106" s="593"/>
      <c r="B106" s="594"/>
      <c r="C106" s="594"/>
      <c r="D106" s="595" t="s">
        <v>2</v>
      </c>
      <c r="E106" s="596">
        <f t="shared" ref="E106" si="74">H106+K106+N106+Q106+T106+W106+Z106+AC106+AF106+AI106+AL106+AO106</f>
        <v>23.3</v>
      </c>
      <c r="F106" s="596">
        <f t="shared" ref="F106" si="75">I106+L106+O106+R106+U106+X106+AA106+AD106+AG106+AJ106+AM106+AP106</f>
        <v>23.3</v>
      </c>
      <c r="G106" s="597">
        <f t="shared" si="64"/>
        <v>1</v>
      </c>
      <c r="H106" s="598">
        <v>0</v>
      </c>
      <c r="I106" s="598">
        <v>0</v>
      </c>
      <c r="J106" s="599"/>
      <c r="K106" s="598"/>
      <c r="L106" s="598"/>
      <c r="M106" s="598"/>
      <c r="N106" s="598">
        <v>0</v>
      </c>
      <c r="O106" s="598"/>
      <c r="P106" s="598"/>
      <c r="Q106" s="598">
        <v>23.3</v>
      </c>
      <c r="R106" s="598">
        <v>23.3</v>
      </c>
      <c r="S106" s="598"/>
      <c r="T106" s="598"/>
      <c r="U106" s="598"/>
      <c r="V106" s="598"/>
      <c r="W106" s="598"/>
      <c r="X106" s="598"/>
      <c r="Y106" s="598"/>
      <c r="Z106" s="598"/>
      <c r="AA106" s="599"/>
      <c r="AB106" s="600"/>
      <c r="AC106" s="598"/>
      <c r="AD106" s="599"/>
      <c r="AE106" s="600"/>
      <c r="AF106" s="598"/>
      <c r="AG106" s="599"/>
      <c r="AH106" s="600"/>
      <c r="AI106" s="598"/>
      <c r="AJ106" s="599"/>
      <c r="AK106" s="598"/>
      <c r="AL106" s="598"/>
      <c r="AM106" s="599"/>
      <c r="AN106" s="598"/>
      <c r="AO106" s="598"/>
      <c r="AP106" s="598"/>
      <c r="AQ106" s="601"/>
      <c r="AR106" s="592"/>
    </row>
    <row r="107" spans="1:44" ht="38.25" customHeight="1">
      <c r="A107" s="602" t="s">
        <v>335</v>
      </c>
      <c r="B107" s="603"/>
      <c r="C107" s="603"/>
      <c r="D107" s="676" t="s">
        <v>41</v>
      </c>
      <c r="E107" s="378">
        <f>E108</f>
        <v>400</v>
      </c>
      <c r="F107" s="378">
        <f>F108</f>
        <v>300</v>
      </c>
      <c r="G107" s="317">
        <f t="shared" si="64"/>
        <v>0.75</v>
      </c>
      <c r="H107" s="478">
        <f>H108</f>
        <v>0</v>
      </c>
      <c r="I107" s="478"/>
      <c r="J107" s="478"/>
      <c r="K107" s="478">
        <f>K108</f>
        <v>0</v>
      </c>
      <c r="L107" s="478"/>
      <c r="M107" s="478"/>
      <c r="N107" s="478">
        <f>N108</f>
        <v>0</v>
      </c>
      <c r="O107" s="478"/>
      <c r="P107" s="478"/>
      <c r="Q107" s="478">
        <f>Q108</f>
        <v>0</v>
      </c>
      <c r="R107" s="478"/>
      <c r="S107" s="478"/>
      <c r="T107" s="478">
        <f>T108</f>
        <v>0</v>
      </c>
      <c r="U107" s="478">
        <f>U108</f>
        <v>0</v>
      </c>
      <c r="V107" s="695"/>
      <c r="W107" s="478">
        <f>W108</f>
        <v>300</v>
      </c>
      <c r="X107" s="478">
        <f>X108</f>
        <v>300</v>
      </c>
      <c r="Y107" s="695"/>
      <c r="Z107" s="478">
        <f>Z108</f>
        <v>0</v>
      </c>
      <c r="AA107" s="478">
        <f>AA108</f>
        <v>0</v>
      </c>
      <c r="AB107" s="478"/>
      <c r="AC107" s="478">
        <f>AC108</f>
        <v>0</v>
      </c>
      <c r="AD107" s="478">
        <f>AD108</f>
        <v>0</v>
      </c>
      <c r="AE107" s="478"/>
      <c r="AF107" s="478">
        <f>AF108</f>
        <v>0</v>
      </c>
      <c r="AG107" s="478">
        <f>AG108</f>
        <v>0</v>
      </c>
      <c r="AH107" s="478"/>
      <c r="AI107" s="478">
        <f>AI108</f>
        <v>100</v>
      </c>
      <c r="AJ107" s="478">
        <f>AJ108</f>
        <v>0</v>
      </c>
      <c r="AK107" s="478"/>
      <c r="AL107" s="478">
        <f>AL108</f>
        <v>0</v>
      </c>
      <c r="AM107" s="478">
        <f>AM108</f>
        <v>0</v>
      </c>
      <c r="AN107" s="478"/>
      <c r="AO107" s="478">
        <f>AO108</f>
        <v>0</v>
      </c>
      <c r="AP107" s="478"/>
      <c r="AQ107" s="604"/>
      <c r="AR107" s="592"/>
    </row>
    <row r="108" spans="1:44" ht="86.25" customHeight="1" thickBot="1">
      <c r="A108" s="593"/>
      <c r="B108" s="594"/>
      <c r="C108" s="594"/>
      <c r="D108" s="595" t="s">
        <v>2</v>
      </c>
      <c r="E108" s="391">
        <f t="shared" ref="E108" si="76">H108+K108+N108+Q108+T108+W108+Z108+AC108+AF108+AI108+AL108+AO108</f>
        <v>400</v>
      </c>
      <c r="F108" s="391">
        <f>I108+L108+O108+R108+U108+X108+AA108+AD108+AG108+AJ108+AM108+AP108</f>
        <v>300</v>
      </c>
      <c r="G108" s="696">
        <f t="shared" si="64"/>
        <v>0.75</v>
      </c>
      <c r="H108" s="393"/>
      <c r="I108" s="393"/>
      <c r="J108" s="476"/>
      <c r="K108" s="393"/>
      <c r="L108" s="393"/>
      <c r="M108" s="393"/>
      <c r="N108" s="393"/>
      <c r="O108" s="393"/>
      <c r="P108" s="393"/>
      <c r="Q108" s="393"/>
      <c r="R108" s="393"/>
      <c r="S108" s="393"/>
      <c r="T108" s="393"/>
      <c r="U108" s="393"/>
      <c r="V108" s="608"/>
      <c r="W108" s="393">
        <v>300</v>
      </c>
      <c r="X108" s="393">
        <v>300</v>
      </c>
      <c r="Y108" s="608"/>
      <c r="Z108" s="393"/>
      <c r="AA108" s="393"/>
      <c r="AB108" s="475"/>
      <c r="AC108" s="393"/>
      <c r="AD108" s="476"/>
      <c r="AE108" s="475"/>
      <c r="AF108" s="393"/>
      <c r="AG108" s="476"/>
      <c r="AH108" s="475"/>
      <c r="AI108" s="393">
        <v>100</v>
      </c>
      <c r="AJ108" s="476"/>
      <c r="AK108" s="394"/>
      <c r="AL108" s="393"/>
      <c r="AM108" s="476"/>
      <c r="AN108" s="394"/>
      <c r="AO108" s="393"/>
      <c r="AP108" s="393"/>
      <c r="AQ108" s="605"/>
      <c r="AR108" s="592"/>
    </row>
    <row r="109" spans="1:44" ht="36" customHeight="1">
      <c r="A109" s="588" t="s">
        <v>320</v>
      </c>
      <c r="B109" s="589"/>
      <c r="C109" s="589"/>
      <c r="D109" s="590" t="s">
        <v>41</v>
      </c>
      <c r="E109" s="569">
        <f>E110</f>
        <v>12347</v>
      </c>
      <c r="F109" s="569">
        <f>F110</f>
        <v>656.4</v>
      </c>
      <c r="G109" s="570">
        <f t="shared" si="64"/>
        <v>5.3162711589859885E-2</v>
      </c>
      <c r="H109" s="569">
        <f>H110</f>
        <v>0</v>
      </c>
      <c r="I109" s="437">
        <f>I110</f>
        <v>0</v>
      </c>
      <c r="J109" s="437"/>
      <c r="K109" s="569">
        <f>K110</f>
        <v>0</v>
      </c>
      <c r="L109" s="437">
        <f>L110</f>
        <v>0</v>
      </c>
      <c r="M109" s="437"/>
      <c r="N109" s="569">
        <f>N110</f>
        <v>0</v>
      </c>
      <c r="O109" s="437">
        <f>O110</f>
        <v>0</v>
      </c>
      <c r="P109" s="437"/>
      <c r="Q109" s="569">
        <f>Q110</f>
        <v>0</v>
      </c>
      <c r="R109" s="437">
        <f>R110</f>
        <v>0</v>
      </c>
      <c r="S109" s="437"/>
      <c r="T109" s="569">
        <f>T110</f>
        <v>0</v>
      </c>
      <c r="U109" s="437">
        <f>U110</f>
        <v>0</v>
      </c>
      <c r="V109" s="437"/>
      <c r="W109" s="569">
        <f>W110</f>
        <v>656.4</v>
      </c>
      <c r="X109" s="437">
        <f>X110</f>
        <v>656.4</v>
      </c>
      <c r="Y109" s="571">
        <f>X109/W109</f>
        <v>1</v>
      </c>
      <c r="Z109" s="437">
        <f t="shared" ref="Z109:AO109" si="77">Z110</f>
        <v>0</v>
      </c>
      <c r="AA109" s="569">
        <f t="shared" si="77"/>
        <v>0</v>
      </c>
      <c r="AB109" s="437">
        <f t="shared" si="77"/>
        <v>0</v>
      </c>
      <c r="AC109" s="437">
        <f t="shared" si="77"/>
        <v>0</v>
      </c>
      <c r="AD109" s="569">
        <f t="shared" si="77"/>
        <v>0</v>
      </c>
      <c r="AE109" s="437">
        <f t="shared" si="77"/>
        <v>0</v>
      </c>
      <c r="AF109" s="437">
        <f t="shared" si="77"/>
        <v>0</v>
      </c>
      <c r="AG109" s="569">
        <f t="shared" si="77"/>
        <v>0</v>
      </c>
      <c r="AH109" s="437">
        <f t="shared" si="77"/>
        <v>0</v>
      </c>
      <c r="AI109" s="437">
        <f t="shared" si="77"/>
        <v>9190.6</v>
      </c>
      <c r="AJ109" s="569">
        <f t="shared" si="77"/>
        <v>0</v>
      </c>
      <c r="AK109" s="437">
        <f t="shared" si="77"/>
        <v>0</v>
      </c>
      <c r="AL109" s="437">
        <f t="shared" si="77"/>
        <v>1250</v>
      </c>
      <c r="AM109" s="569">
        <f t="shared" si="77"/>
        <v>0</v>
      </c>
      <c r="AN109" s="437">
        <f t="shared" si="77"/>
        <v>0</v>
      </c>
      <c r="AO109" s="437">
        <f t="shared" si="77"/>
        <v>1250</v>
      </c>
      <c r="AP109" s="437"/>
      <c r="AQ109" s="606"/>
      <c r="AR109" s="574"/>
    </row>
    <row r="110" spans="1:44" ht="47.25" customHeight="1" thickBot="1">
      <c r="A110" s="593"/>
      <c r="B110" s="594"/>
      <c r="C110" s="594"/>
      <c r="D110" s="595" t="s">
        <v>43</v>
      </c>
      <c r="E110" s="596">
        <f t="shared" ref="E110:F110" si="78">H110+K110+N110+Q110+T110+W110+Z110+AC110+AF110+AI110+AL110+AO110</f>
        <v>12347</v>
      </c>
      <c r="F110" s="596">
        <f t="shared" si="78"/>
        <v>656.4</v>
      </c>
      <c r="G110" s="597">
        <f t="shared" si="64"/>
        <v>5.3162711589859885E-2</v>
      </c>
      <c r="H110" s="598"/>
      <c r="I110" s="598"/>
      <c r="J110" s="607"/>
      <c r="K110" s="598"/>
      <c r="L110" s="598"/>
      <c r="M110" s="607"/>
      <c r="N110" s="598"/>
      <c r="O110" s="598"/>
      <c r="P110" s="607"/>
      <c r="Q110" s="598"/>
      <c r="R110" s="598"/>
      <c r="S110" s="607"/>
      <c r="T110" s="598"/>
      <c r="U110" s="600"/>
      <c r="V110" s="607"/>
      <c r="W110" s="598">
        <v>656.4</v>
      </c>
      <c r="X110" s="598">
        <v>656.4</v>
      </c>
      <c r="Y110" s="608">
        <f>X110/W110</f>
        <v>1</v>
      </c>
      <c r="Z110" s="598"/>
      <c r="AA110" s="598"/>
      <c r="AB110" s="600"/>
      <c r="AC110" s="598"/>
      <c r="AD110" s="599"/>
      <c r="AE110" s="600"/>
      <c r="AF110" s="598"/>
      <c r="AG110" s="599"/>
      <c r="AH110" s="600"/>
      <c r="AI110" s="598">
        <v>9190.6</v>
      </c>
      <c r="AJ110" s="549"/>
      <c r="AK110" s="607"/>
      <c r="AL110" s="598">
        <v>1250</v>
      </c>
      <c r="AM110" s="599"/>
      <c r="AN110" s="598"/>
      <c r="AO110" s="598">
        <v>1250</v>
      </c>
      <c r="AP110" s="549"/>
      <c r="AQ110" s="609"/>
      <c r="AR110" s="582"/>
    </row>
    <row r="111" spans="1:44" ht="28.5" hidden="1" customHeight="1" thickBot="1">
      <c r="A111" s="610"/>
      <c r="B111" s="610"/>
      <c r="C111" s="610"/>
      <c r="D111" s="697"/>
      <c r="E111" s="611">
        <f>E101+E109+E105+E107</f>
        <v>1412580.1</v>
      </c>
      <c r="F111" s="611">
        <f>F101+F109+F105+F107</f>
        <v>664186.40000000014</v>
      </c>
      <c r="G111" s="612"/>
      <c r="H111" s="611">
        <f>H101+H109+H107</f>
        <v>36944</v>
      </c>
      <c r="I111" s="611">
        <f>I101+I109+I107</f>
        <v>36944</v>
      </c>
      <c r="J111" s="613"/>
      <c r="K111" s="611">
        <f>K101+K109+K107</f>
        <v>37137.1</v>
      </c>
      <c r="L111" s="611">
        <f>L101+L109+L107</f>
        <v>37137.1</v>
      </c>
      <c r="M111" s="613"/>
      <c r="N111" s="611">
        <f>N101+N109+N107</f>
        <v>187173.7</v>
      </c>
      <c r="O111" s="611">
        <f>O101+O109+O107</f>
        <v>187173.7</v>
      </c>
      <c r="P111" s="613"/>
      <c r="Q111" s="611">
        <f>Q101+Q109+Q107</f>
        <v>71372.600000000006</v>
      </c>
      <c r="R111" s="611">
        <f>R101+R109+R107</f>
        <v>71372.600000000006</v>
      </c>
      <c r="S111" s="613"/>
      <c r="T111" s="611">
        <f>T101+T109+T107</f>
        <v>39337.4</v>
      </c>
      <c r="U111" s="611">
        <f>U101+U109+U107</f>
        <v>39337.4</v>
      </c>
      <c r="V111" s="613"/>
      <c r="W111" s="611">
        <f>W101+W109+W107</f>
        <v>17077.300000000003</v>
      </c>
      <c r="X111" s="611">
        <f>X101+X109+X107</f>
        <v>17077.5</v>
      </c>
      <c r="Y111" s="613"/>
      <c r="Z111" s="611">
        <f>Z101+Z109+Z107</f>
        <v>16130.4</v>
      </c>
      <c r="AA111" s="611">
        <f>AA101+AA109+AA107</f>
        <v>16130.4</v>
      </c>
      <c r="AB111" s="613"/>
      <c r="AC111" s="611">
        <f>AC101+AC109+AC107</f>
        <v>16311.4</v>
      </c>
      <c r="AD111" s="611">
        <f>AD101+AD109+AD107</f>
        <v>16311.4</v>
      </c>
      <c r="AE111" s="613"/>
      <c r="AF111" s="611">
        <f>AF101+AF109+AF107</f>
        <v>16156.5</v>
      </c>
      <c r="AG111" s="611">
        <f>AG101+AG109+AG107</f>
        <v>16156.5</v>
      </c>
      <c r="AH111" s="613"/>
      <c r="AI111" s="611">
        <f>AI101+AI109+AI107</f>
        <v>21475.4</v>
      </c>
      <c r="AJ111" s="611">
        <f>AJ101+AJ109+AJ107</f>
        <v>0</v>
      </c>
      <c r="AK111" s="613"/>
      <c r="AL111" s="611">
        <f>AL101+AL109+AL107</f>
        <v>16377.2</v>
      </c>
      <c r="AM111" s="611">
        <f>AM101+AM109+AM107</f>
        <v>0</v>
      </c>
      <c r="AN111" s="613"/>
      <c r="AO111" s="613"/>
      <c r="AP111" s="613"/>
      <c r="AQ111" s="613"/>
    </row>
    <row r="112" spans="1:44" s="616" customFormat="1" ht="32.25" customHeight="1">
      <c r="A112" s="615" t="s">
        <v>292</v>
      </c>
      <c r="B112" s="615"/>
      <c r="C112" s="615"/>
      <c r="D112" s="615"/>
      <c r="E112" s="615"/>
      <c r="F112" s="615"/>
      <c r="G112" s="615"/>
      <c r="H112" s="615"/>
      <c r="I112" s="615"/>
      <c r="J112" s="615"/>
      <c r="K112" s="615"/>
      <c r="L112" s="615"/>
      <c r="M112" s="615"/>
      <c r="N112" s="615"/>
      <c r="O112" s="615"/>
      <c r="P112" s="615"/>
      <c r="Q112" s="615"/>
      <c r="R112" s="615"/>
      <c r="S112" s="615"/>
      <c r="T112" s="615"/>
      <c r="U112" s="615"/>
      <c r="V112" s="615"/>
      <c r="W112" s="615"/>
      <c r="X112" s="615"/>
      <c r="Y112" s="615"/>
      <c r="Z112" s="615"/>
      <c r="AA112" s="615"/>
      <c r="AB112" s="615"/>
      <c r="AC112" s="615"/>
      <c r="AD112" s="615"/>
      <c r="AE112" s="615"/>
      <c r="AF112" s="615"/>
      <c r="AG112" s="615"/>
      <c r="AH112" s="615"/>
      <c r="AI112" s="615"/>
      <c r="AJ112" s="615"/>
      <c r="AK112" s="615"/>
      <c r="AL112" s="615"/>
      <c r="AM112" s="615"/>
      <c r="AN112" s="615"/>
      <c r="AO112" s="615"/>
      <c r="AP112" s="615"/>
      <c r="AQ112" s="615"/>
      <c r="AR112" s="615"/>
    </row>
    <row r="113" spans="1:44" s="616" customFormat="1" ht="54" customHeight="1">
      <c r="A113" s="617" t="s">
        <v>293</v>
      </c>
      <c r="B113" s="618"/>
      <c r="C113" s="618"/>
      <c r="D113" s="618"/>
      <c r="E113" s="618"/>
      <c r="F113" s="618"/>
      <c r="G113" s="618"/>
      <c r="H113" s="618"/>
      <c r="I113" s="618"/>
      <c r="J113" s="618"/>
      <c r="K113" s="618"/>
      <c r="L113" s="618"/>
      <c r="M113" s="618"/>
      <c r="N113" s="618"/>
      <c r="O113" s="618"/>
      <c r="P113" s="618"/>
      <c r="Q113" s="618"/>
      <c r="R113" s="618"/>
      <c r="S113" s="618"/>
      <c r="T113" s="618"/>
      <c r="U113" s="618"/>
      <c r="V113" s="618"/>
      <c r="W113" s="618"/>
      <c r="X113" s="618"/>
      <c r="Y113" s="618"/>
      <c r="Z113" s="618"/>
      <c r="AA113" s="618"/>
      <c r="AB113" s="618"/>
      <c r="AC113" s="618"/>
      <c r="AD113" s="618"/>
      <c r="AE113" s="618"/>
      <c r="AF113" s="618"/>
      <c r="AG113" s="618"/>
      <c r="AH113" s="618"/>
      <c r="AI113" s="618"/>
      <c r="AJ113" s="618"/>
      <c r="AK113" s="618"/>
      <c r="AL113" s="618"/>
      <c r="AM113" s="618"/>
      <c r="AN113" s="618"/>
      <c r="AO113" s="618"/>
      <c r="AP113" s="618"/>
      <c r="AQ113" s="618"/>
      <c r="AR113" s="618"/>
    </row>
    <row r="114" spans="1:44" s="616" customFormat="1" ht="3" customHeight="1">
      <c r="A114" s="619"/>
      <c r="B114" s="620"/>
      <c r="C114" s="620"/>
      <c r="D114" s="620"/>
      <c r="E114" s="620"/>
      <c r="F114" s="620"/>
      <c r="G114" s="620"/>
      <c r="H114" s="621"/>
      <c r="I114" s="621"/>
      <c r="J114" s="621"/>
      <c r="K114" s="621"/>
      <c r="L114" s="621"/>
      <c r="M114" s="621"/>
      <c r="N114" s="621"/>
      <c r="O114" s="621"/>
      <c r="P114" s="621"/>
      <c r="Q114" s="621"/>
      <c r="R114" s="621"/>
      <c r="S114" s="621"/>
      <c r="T114" s="621"/>
      <c r="U114" s="621"/>
      <c r="V114" s="621"/>
      <c r="W114" s="621"/>
      <c r="X114" s="621"/>
      <c r="Y114" s="621"/>
      <c r="Z114" s="621"/>
      <c r="AA114" s="621"/>
      <c r="AB114" s="621"/>
      <c r="AC114" s="621"/>
      <c r="AD114" s="621"/>
      <c r="AE114" s="621"/>
      <c r="AF114" s="621"/>
      <c r="AG114" s="621"/>
      <c r="AH114" s="621"/>
      <c r="AI114" s="621"/>
      <c r="AJ114" s="621"/>
      <c r="AK114" s="621"/>
      <c r="AL114" s="621"/>
      <c r="AM114" s="621"/>
      <c r="AN114" s="621"/>
      <c r="AO114" s="621"/>
      <c r="AP114" s="621"/>
      <c r="AQ114" s="621"/>
      <c r="AR114" s="621"/>
    </row>
    <row r="115" spans="1:44" ht="49.5" customHeight="1">
      <c r="A115" s="698" t="s">
        <v>337</v>
      </c>
      <c r="B115" s="698"/>
      <c r="C115" s="698"/>
      <c r="D115" s="698"/>
      <c r="E115" s="698"/>
      <c r="F115" s="698"/>
      <c r="G115" s="698"/>
      <c r="H115" s="698"/>
      <c r="I115" s="698"/>
      <c r="J115" s="698"/>
      <c r="K115" s="698"/>
      <c r="L115" s="698"/>
      <c r="M115" s="698"/>
      <c r="N115" s="698"/>
      <c r="O115" s="698"/>
      <c r="P115" s="698"/>
      <c r="Q115" s="698"/>
      <c r="R115" s="698"/>
      <c r="S115" s="698"/>
      <c r="T115" s="698"/>
      <c r="U115" s="698"/>
      <c r="V115" s="698"/>
      <c r="W115" s="698"/>
      <c r="X115" s="698"/>
      <c r="Y115" s="698"/>
      <c r="Z115" s="698"/>
      <c r="AA115" s="698"/>
      <c r="AB115" s="698"/>
      <c r="AC115" s="698"/>
      <c r="AD115" s="698"/>
      <c r="AE115" s="698"/>
      <c r="AF115" s="698"/>
      <c r="AG115" s="698"/>
      <c r="AH115" s="698"/>
      <c r="AI115" s="698"/>
      <c r="AJ115" s="698"/>
      <c r="AK115" s="698"/>
      <c r="AL115" s="698"/>
      <c r="AM115" s="698"/>
      <c r="AN115" s="698"/>
      <c r="AO115" s="698"/>
      <c r="AP115" s="699"/>
      <c r="AQ115" s="699"/>
    </row>
    <row r="116" spans="1:44" ht="9" customHeight="1">
      <c r="A116" s="700"/>
      <c r="B116" s="700"/>
      <c r="C116" s="700"/>
      <c r="D116" s="700"/>
      <c r="E116" s="700"/>
      <c r="F116" s="700"/>
      <c r="G116" s="700"/>
      <c r="H116" s="699"/>
      <c r="I116" s="699"/>
      <c r="J116" s="699"/>
      <c r="K116" s="699"/>
      <c r="L116" s="699"/>
      <c r="M116" s="699"/>
      <c r="N116" s="699"/>
      <c r="O116" s="699"/>
      <c r="P116" s="699"/>
      <c r="Q116" s="699"/>
      <c r="R116" s="699"/>
      <c r="S116" s="699"/>
      <c r="T116" s="699"/>
      <c r="U116" s="699"/>
      <c r="V116" s="699"/>
      <c r="W116" s="699"/>
      <c r="X116" s="699"/>
      <c r="Y116" s="699"/>
      <c r="Z116" s="699"/>
      <c r="AA116" s="699"/>
      <c r="AB116" s="699"/>
      <c r="AC116" s="699"/>
      <c r="AD116" s="699"/>
      <c r="AE116" s="699"/>
      <c r="AF116" s="699"/>
      <c r="AG116" s="699"/>
      <c r="AH116" s="699"/>
      <c r="AI116" s="699"/>
      <c r="AJ116" s="699"/>
      <c r="AK116" s="699"/>
      <c r="AL116" s="699"/>
      <c r="AM116" s="699"/>
      <c r="AN116" s="699"/>
      <c r="AO116" s="699"/>
      <c r="AP116" s="699"/>
      <c r="AQ116" s="699"/>
    </row>
    <row r="117" spans="1:44" ht="93.75" customHeight="1">
      <c r="A117" s="622" t="s">
        <v>315</v>
      </c>
      <c r="B117" s="622"/>
      <c r="C117" s="622"/>
      <c r="D117" s="622"/>
      <c r="E117" s="622"/>
      <c r="F117" s="623" t="s">
        <v>326</v>
      </c>
      <c r="G117" s="623"/>
      <c r="H117" s="623"/>
      <c r="I117" s="623"/>
      <c r="J117" s="623"/>
      <c r="K117" s="623"/>
      <c r="L117" s="623"/>
      <c r="M117" s="623"/>
      <c r="T117" s="701"/>
      <c r="U117" s="701"/>
      <c r="V117" s="701"/>
      <c r="W117" s="701"/>
      <c r="X117" s="701"/>
      <c r="Y117" s="701"/>
      <c r="Z117" s="701"/>
      <c r="AA117" s="701"/>
      <c r="AB117" s="701"/>
      <c r="AC117" s="701"/>
      <c r="AD117" s="701"/>
      <c r="AE117" s="701"/>
      <c r="AF117" s="701"/>
      <c r="AG117" s="701"/>
      <c r="AH117" s="701"/>
      <c r="AL117" s="701"/>
      <c r="AM117" s="701"/>
      <c r="AN117" s="701"/>
      <c r="AO117" s="614"/>
      <c r="AP117" s="614"/>
      <c r="AQ117" s="614"/>
    </row>
    <row r="118" spans="1:44" ht="7.5" customHeight="1">
      <c r="A118" s="702"/>
      <c r="T118" s="701"/>
      <c r="U118" s="701"/>
      <c r="V118" s="701"/>
      <c r="W118" s="701"/>
      <c r="X118" s="701"/>
      <c r="Y118" s="701"/>
      <c r="Z118" s="701"/>
      <c r="AA118" s="701"/>
      <c r="AB118" s="701"/>
      <c r="AC118" s="701"/>
      <c r="AD118" s="701"/>
      <c r="AE118" s="701"/>
      <c r="AF118" s="701"/>
      <c r="AG118" s="701"/>
      <c r="AH118" s="701"/>
      <c r="AL118" s="701"/>
      <c r="AM118" s="701"/>
      <c r="AN118" s="701"/>
      <c r="AO118" s="614"/>
      <c r="AP118" s="614"/>
      <c r="AQ118" s="614"/>
    </row>
    <row r="119" spans="1:44" ht="105.75" customHeight="1">
      <c r="A119" s="622" t="s">
        <v>310</v>
      </c>
      <c r="B119" s="622"/>
      <c r="C119" s="622"/>
      <c r="D119" s="622"/>
      <c r="E119" s="622"/>
      <c r="F119" s="623" t="s">
        <v>327</v>
      </c>
      <c r="G119" s="623"/>
      <c r="H119" s="623"/>
      <c r="I119" s="623"/>
      <c r="J119" s="623"/>
      <c r="K119" s="623"/>
      <c r="L119" s="623"/>
      <c r="M119" s="623"/>
      <c r="T119" s="701"/>
      <c r="U119" s="701"/>
      <c r="V119" s="701"/>
      <c r="W119" s="701"/>
      <c r="X119" s="701"/>
      <c r="Y119" s="701"/>
      <c r="Z119" s="701"/>
      <c r="AA119" s="701"/>
      <c r="AB119" s="701"/>
      <c r="AC119" s="701"/>
      <c r="AD119" s="701"/>
      <c r="AE119" s="701"/>
      <c r="AF119" s="701"/>
      <c r="AG119" s="701"/>
      <c r="AH119" s="701"/>
      <c r="AL119" s="701"/>
      <c r="AM119" s="701"/>
      <c r="AN119" s="701"/>
      <c r="AO119" s="614"/>
      <c r="AP119" s="614"/>
      <c r="AQ119" s="614"/>
    </row>
    <row r="120" spans="1:44" ht="22.5" customHeight="1">
      <c r="A120" s="702"/>
      <c r="T120" s="701"/>
      <c r="U120" s="701"/>
      <c r="V120" s="701"/>
      <c r="W120" s="701"/>
      <c r="X120" s="701"/>
      <c r="Y120" s="701"/>
      <c r="Z120" s="701"/>
      <c r="AA120" s="701"/>
      <c r="AB120" s="701"/>
      <c r="AC120" s="701"/>
      <c r="AD120" s="701"/>
      <c r="AE120" s="701"/>
      <c r="AF120" s="701"/>
      <c r="AG120" s="701"/>
      <c r="AH120" s="701"/>
      <c r="AL120" s="701"/>
      <c r="AM120" s="701"/>
      <c r="AN120" s="701"/>
      <c r="AO120" s="614"/>
      <c r="AP120" s="614"/>
      <c r="AQ120" s="614"/>
    </row>
    <row r="121" spans="1:44" ht="9" customHeight="1">
      <c r="A121" s="698"/>
      <c r="B121" s="698"/>
      <c r="C121" s="698"/>
      <c r="D121" s="703"/>
      <c r="E121" s="703"/>
      <c r="F121" s="703"/>
      <c r="G121" s="703"/>
      <c r="H121" s="703"/>
      <c r="I121" s="703"/>
      <c r="J121" s="703"/>
      <c r="K121" s="703"/>
      <c r="L121" s="699"/>
      <c r="M121" s="699"/>
      <c r="N121" s="699"/>
      <c r="O121" s="699"/>
      <c r="P121" s="699"/>
      <c r="Q121" s="699"/>
      <c r="R121" s="699"/>
      <c r="S121" s="699"/>
      <c r="T121" s="699"/>
      <c r="U121" s="699"/>
      <c r="V121" s="699"/>
      <c r="W121" s="699"/>
      <c r="X121" s="699"/>
      <c r="Y121" s="699"/>
      <c r="Z121" s="699"/>
      <c r="AA121" s="699"/>
      <c r="AB121" s="699"/>
      <c r="AC121" s="699"/>
      <c r="AD121" s="699"/>
      <c r="AE121" s="699"/>
      <c r="AF121" s="699"/>
      <c r="AG121" s="699"/>
      <c r="AH121" s="699"/>
      <c r="AI121" s="699"/>
      <c r="AJ121" s="699"/>
      <c r="AK121" s="699"/>
      <c r="AL121" s="699"/>
      <c r="AM121" s="699"/>
      <c r="AN121" s="699"/>
      <c r="AO121" s="699"/>
      <c r="AP121" s="699"/>
      <c r="AQ121" s="699"/>
    </row>
    <row r="124" spans="1:44">
      <c r="A124" s="674"/>
      <c r="T124" s="701"/>
      <c r="U124" s="701"/>
      <c r="V124" s="701"/>
      <c r="W124" s="701"/>
      <c r="X124" s="701"/>
      <c r="Y124" s="701"/>
      <c r="Z124" s="701"/>
      <c r="AA124" s="701"/>
      <c r="AB124" s="701"/>
      <c r="AC124" s="701"/>
      <c r="AD124" s="701"/>
      <c r="AE124" s="701"/>
      <c r="AF124" s="701"/>
      <c r="AG124" s="701"/>
      <c r="AH124" s="701"/>
      <c r="AL124" s="701"/>
      <c r="AM124" s="701"/>
      <c r="AN124" s="701"/>
      <c r="AO124" s="614"/>
      <c r="AP124" s="614"/>
      <c r="AQ124" s="614"/>
    </row>
    <row r="125" spans="1:44">
      <c r="A125" s="704"/>
      <c r="T125" s="701"/>
      <c r="U125" s="701"/>
      <c r="V125" s="701"/>
      <c r="W125" s="701"/>
      <c r="X125" s="701"/>
      <c r="Y125" s="701"/>
      <c r="Z125" s="701"/>
      <c r="AA125" s="701"/>
      <c r="AB125" s="701"/>
      <c r="AC125" s="701"/>
      <c r="AD125" s="701"/>
      <c r="AE125" s="701"/>
      <c r="AF125" s="701"/>
      <c r="AG125" s="701"/>
      <c r="AH125" s="701"/>
      <c r="AL125" s="701"/>
      <c r="AM125" s="701"/>
      <c r="AN125" s="701"/>
      <c r="AO125" s="614"/>
      <c r="AP125" s="614"/>
      <c r="AQ125" s="614"/>
    </row>
    <row r="126" spans="1:44">
      <c r="A126" s="704"/>
      <c r="T126" s="701"/>
      <c r="U126" s="701"/>
      <c r="V126" s="701"/>
      <c r="W126" s="701"/>
      <c r="X126" s="701"/>
      <c r="Y126" s="701"/>
      <c r="Z126" s="701"/>
      <c r="AA126" s="701"/>
      <c r="AB126" s="701"/>
      <c r="AC126" s="701"/>
      <c r="AD126" s="701"/>
      <c r="AE126" s="701"/>
      <c r="AF126" s="701"/>
      <c r="AG126" s="701"/>
      <c r="AH126" s="701"/>
      <c r="AL126" s="701"/>
      <c r="AM126" s="701"/>
      <c r="AN126" s="701"/>
      <c r="AO126" s="614"/>
      <c r="AP126" s="614"/>
      <c r="AQ126" s="614"/>
    </row>
    <row r="127" spans="1:44">
      <c r="A127" s="704"/>
      <c r="T127" s="701"/>
      <c r="U127" s="701"/>
      <c r="V127" s="701"/>
      <c r="W127" s="701"/>
      <c r="X127" s="701"/>
      <c r="Y127" s="701"/>
      <c r="Z127" s="701"/>
      <c r="AA127" s="701"/>
      <c r="AB127" s="701"/>
      <c r="AC127" s="701"/>
      <c r="AD127" s="701"/>
      <c r="AE127" s="701"/>
      <c r="AF127" s="701"/>
      <c r="AG127" s="701"/>
      <c r="AH127" s="701"/>
      <c r="AL127" s="701"/>
      <c r="AM127" s="701"/>
      <c r="AN127" s="701"/>
      <c r="AO127" s="614"/>
      <c r="AP127" s="614"/>
      <c r="AQ127" s="614"/>
    </row>
    <row r="128" spans="1:44" ht="14.25" customHeight="1">
      <c r="A128" s="704"/>
      <c r="T128" s="701"/>
      <c r="U128" s="701"/>
      <c r="V128" s="701"/>
      <c r="W128" s="701"/>
      <c r="X128" s="701"/>
      <c r="Y128" s="701"/>
      <c r="Z128" s="701"/>
      <c r="AA128" s="701"/>
      <c r="AB128" s="701"/>
      <c r="AC128" s="701"/>
      <c r="AD128" s="701"/>
      <c r="AE128" s="701"/>
      <c r="AF128" s="701"/>
      <c r="AG128" s="701"/>
      <c r="AH128" s="701"/>
      <c r="AL128" s="701"/>
      <c r="AM128" s="701"/>
      <c r="AN128" s="701"/>
      <c r="AO128" s="614"/>
      <c r="AP128" s="614"/>
      <c r="AQ128" s="614"/>
    </row>
    <row r="129" spans="1:44">
      <c r="A129" s="610"/>
      <c r="T129" s="701"/>
      <c r="U129" s="701"/>
      <c r="V129" s="701"/>
      <c r="W129" s="701"/>
      <c r="X129" s="701"/>
      <c r="Y129" s="701"/>
      <c r="Z129" s="701"/>
      <c r="AA129" s="701"/>
      <c r="AB129" s="701"/>
      <c r="AC129" s="701"/>
      <c r="AD129" s="701"/>
      <c r="AE129" s="701"/>
      <c r="AF129" s="701"/>
      <c r="AG129" s="701"/>
      <c r="AH129" s="701"/>
      <c r="AL129" s="701"/>
      <c r="AM129" s="701"/>
      <c r="AN129" s="701"/>
      <c r="AO129" s="614"/>
      <c r="AP129" s="614"/>
      <c r="AQ129" s="614"/>
    </row>
    <row r="130" spans="1:44">
      <c r="A130" s="704"/>
      <c r="T130" s="701"/>
      <c r="U130" s="701"/>
      <c r="V130" s="701"/>
      <c r="W130" s="701"/>
      <c r="X130" s="701"/>
      <c r="Y130" s="701"/>
      <c r="Z130" s="701"/>
      <c r="AA130" s="701"/>
      <c r="AB130" s="701"/>
      <c r="AC130" s="701"/>
      <c r="AD130" s="701"/>
      <c r="AE130" s="701"/>
      <c r="AF130" s="701"/>
      <c r="AG130" s="701"/>
      <c r="AH130" s="701"/>
      <c r="AL130" s="701"/>
      <c r="AM130" s="701"/>
      <c r="AN130" s="701"/>
      <c r="AO130" s="614"/>
      <c r="AP130" s="614"/>
      <c r="AQ130" s="614"/>
    </row>
    <row r="131" spans="1:44">
      <c r="A131" s="704"/>
      <c r="T131" s="701"/>
      <c r="U131" s="701"/>
      <c r="V131" s="701"/>
      <c r="W131" s="701"/>
      <c r="X131" s="701"/>
      <c r="Y131" s="701"/>
      <c r="Z131" s="701"/>
      <c r="AA131" s="701"/>
      <c r="AB131" s="701"/>
      <c r="AC131" s="701"/>
      <c r="AD131" s="701"/>
      <c r="AE131" s="701"/>
      <c r="AF131" s="701"/>
      <c r="AG131" s="701"/>
      <c r="AH131" s="701"/>
      <c r="AL131" s="701"/>
      <c r="AM131" s="701"/>
      <c r="AN131" s="701"/>
      <c r="AO131" s="614"/>
      <c r="AP131" s="614"/>
      <c r="AQ131" s="614"/>
    </row>
    <row r="132" spans="1:44">
      <c r="A132" s="704"/>
      <c r="T132" s="701"/>
      <c r="U132" s="701"/>
      <c r="V132" s="701"/>
      <c r="W132" s="701"/>
      <c r="X132" s="701"/>
      <c r="Y132" s="701"/>
      <c r="Z132" s="701"/>
      <c r="AA132" s="701"/>
      <c r="AB132" s="701"/>
      <c r="AC132" s="701"/>
      <c r="AD132" s="701"/>
      <c r="AE132" s="701"/>
      <c r="AF132" s="701"/>
      <c r="AG132" s="701"/>
      <c r="AH132" s="701"/>
      <c r="AL132" s="701"/>
      <c r="AM132" s="701"/>
      <c r="AN132" s="701"/>
      <c r="AO132" s="614"/>
      <c r="AP132" s="614"/>
      <c r="AQ132" s="614"/>
    </row>
    <row r="133" spans="1:44">
      <c r="A133" s="704"/>
      <c r="T133" s="701"/>
      <c r="U133" s="701"/>
      <c r="V133" s="701"/>
      <c r="W133" s="701"/>
      <c r="X133" s="701"/>
      <c r="Y133" s="701"/>
      <c r="Z133" s="701"/>
      <c r="AA133" s="701"/>
      <c r="AB133" s="701"/>
      <c r="AC133" s="701"/>
      <c r="AD133" s="701"/>
      <c r="AE133" s="701"/>
      <c r="AF133" s="701"/>
      <c r="AG133" s="701"/>
      <c r="AH133" s="701"/>
      <c r="AL133" s="701"/>
      <c r="AM133" s="701"/>
      <c r="AN133" s="701"/>
      <c r="AO133" s="614"/>
      <c r="AP133" s="614"/>
      <c r="AQ133" s="614"/>
    </row>
    <row r="134" spans="1:44" ht="12.75" customHeight="1">
      <c r="A134" s="704"/>
    </row>
    <row r="135" spans="1:44">
      <c r="A135" s="610"/>
    </row>
    <row r="136" spans="1:44">
      <c r="A136" s="704"/>
      <c r="T136" s="705"/>
      <c r="U136" s="705"/>
      <c r="V136" s="705"/>
      <c r="W136" s="705"/>
      <c r="X136" s="705"/>
      <c r="Y136" s="705"/>
      <c r="Z136" s="705"/>
      <c r="AA136" s="705"/>
      <c r="AB136" s="705"/>
      <c r="AC136" s="705"/>
      <c r="AD136" s="705"/>
      <c r="AE136" s="705"/>
      <c r="AF136" s="705"/>
      <c r="AG136" s="705"/>
      <c r="AH136" s="705"/>
      <c r="AL136" s="705"/>
      <c r="AM136" s="705"/>
      <c r="AN136" s="705"/>
    </row>
    <row r="137" spans="1:44" s="623" customFormat="1">
      <c r="A137" s="704"/>
      <c r="D137" s="624"/>
      <c r="E137" s="625"/>
      <c r="F137" s="625"/>
      <c r="G137" s="625"/>
      <c r="H137" s="626"/>
      <c r="I137" s="626"/>
      <c r="J137" s="626"/>
      <c r="K137" s="626"/>
      <c r="L137" s="626"/>
      <c r="M137" s="626"/>
      <c r="N137" s="626"/>
      <c r="O137" s="626"/>
      <c r="P137" s="626"/>
      <c r="Q137" s="626"/>
      <c r="R137" s="626"/>
      <c r="S137" s="626"/>
      <c r="T137" s="705"/>
      <c r="U137" s="705"/>
      <c r="V137" s="705"/>
      <c r="W137" s="705"/>
      <c r="X137" s="705"/>
      <c r="Y137" s="705"/>
      <c r="Z137" s="705"/>
      <c r="AA137" s="705"/>
      <c r="AB137" s="705"/>
      <c r="AC137" s="705"/>
      <c r="AD137" s="705"/>
      <c r="AE137" s="705"/>
      <c r="AF137" s="705"/>
      <c r="AG137" s="705"/>
      <c r="AH137" s="705"/>
      <c r="AI137" s="626"/>
      <c r="AJ137" s="626"/>
      <c r="AK137" s="626"/>
      <c r="AL137" s="705"/>
      <c r="AM137" s="705"/>
      <c r="AN137" s="705"/>
      <c r="AO137" s="626"/>
      <c r="AP137" s="626"/>
      <c r="AQ137" s="626"/>
      <c r="AR137" s="614"/>
    </row>
    <row r="138" spans="1:44" s="623" customFormat="1">
      <c r="A138" s="704"/>
      <c r="D138" s="624"/>
      <c r="E138" s="625"/>
      <c r="F138" s="625"/>
      <c r="G138" s="625"/>
      <c r="H138" s="626"/>
      <c r="I138" s="626"/>
      <c r="J138" s="626"/>
      <c r="K138" s="626"/>
      <c r="L138" s="626"/>
      <c r="M138" s="626"/>
      <c r="N138" s="626"/>
      <c r="O138" s="626"/>
      <c r="P138" s="626"/>
      <c r="Q138" s="626"/>
      <c r="R138" s="626"/>
      <c r="S138" s="626"/>
      <c r="T138" s="705"/>
      <c r="U138" s="705"/>
      <c r="V138" s="705"/>
      <c r="W138" s="705"/>
      <c r="X138" s="705"/>
      <c r="Y138" s="705"/>
      <c r="Z138" s="705"/>
      <c r="AA138" s="705"/>
      <c r="AB138" s="705"/>
      <c r="AC138" s="705"/>
      <c r="AD138" s="705"/>
      <c r="AE138" s="705"/>
      <c r="AF138" s="705"/>
      <c r="AG138" s="705"/>
      <c r="AH138" s="705"/>
      <c r="AI138" s="626"/>
      <c r="AJ138" s="626"/>
      <c r="AK138" s="626"/>
      <c r="AL138" s="705"/>
      <c r="AM138" s="705"/>
      <c r="AN138" s="705"/>
      <c r="AO138" s="626"/>
      <c r="AP138" s="626"/>
      <c r="AQ138" s="626"/>
      <c r="AR138" s="614"/>
    </row>
    <row r="139" spans="1:44" s="623" customFormat="1">
      <c r="A139" s="704"/>
      <c r="D139" s="624"/>
      <c r="E139" s="625"/>
      <c r="F139" s="625"/>
      <c r="G139" s="625"/>
      <c r="H139" s="626"/>
      <c r="I139" s="626"/>
      <c r="J139" s="626"/>
      <c r="K139" s="626"/>
      <c r="L139" s="626"/>
      <c r="M139" s="626"/>
      <c r="N139" s="626"/>
      <c r="O139" s="626"/>
      <c r="P139" s="626"/>
      <c r="Q139" s="626"/>
      <c r="R139" s="626"/>
      <c r="S139" s="626"/>
      <c r="T139" s="705"/>
      <c r="U139" s="705"/>
      <c r="V139" s="705"/>
      <c r="W139" s="705"/>
      <c r="X139" s="705"/>
      <c r="Y139" s="705"/>
      <c r="Z139" s="705"/>
      <c r="AA139" s="705"/>
      <c r="AB139" s="705"/>
      <c r="AC139" s="705"/>
      <c r="AD139" s="705"/>
      <c r="AE139" s="705"/>
      <c r="AF139" s="705"/>
      <c r="AG139" s="705"/>
      <c r="AH139" s="705"/>
      <c r="AI139" s="626"/>
      <c r="AJ139" s="626"/>
      <c r="AK139" s="626"/>
      <c r="AL139" s="705"/>
      <c r="AM139" s="705"/>
      <c r="AN139" s="705"/>
      <c r="AO139" s="626"/>
      <c r="AP139" s="626"/>
      <c r="AQ139" s="626"/>
      <c r="AR139" s="614"/>
    </row>
    <row r="140" spans="1:44" s="623" customFormat="1">
      <c r="A140" s="704"/>
      <c r="D140" s="624"/>
      <c r="E140" s="625"/>
      <c r="F140" s="625"/>
      <c r="G140" s="625"/>
      <c r="H140" s="626"/>
      <c r="I140" s="626"/>
      <c r="J140" s="626"/>
      <c r="K140" s="626"/>
      <c r="L140" s="626"/>
      <c r="M140" s="626"/>
      <c r="N140" s="626"/>
      <c r="O140" s="626"/>
      <c r="P140" s="626"/>
      <c r="Q140" s="626"/>
      <c r="R140" s="626"/>
      <c r="S140" s="626"/>
      <c r="T140" s="626"/>
      <c r="U140" s="626"/>
      <c r="V140" s="626"/>
      <c r="W140" s="626"/>
      <c r="X140" s="626"/>
      <c r="Y140" s="626"/>
      <c r="Z140" s="626"/>
      <c r="AA140" s="626"/>
      <c r="AB140" s="626"/>
      <c r="AC140" s="626"/>
      <c r="AD140" s="626"/>
      <c r="AE140" s="626"/>
      <c r="AF140" s="626"/>
      <c r="AG140" s="626"/>
      <c r="AH140" s="626"/>
      <c r="AI140" s="626"/>
      <c r="AJ140" s="626"/>
      <c r="AK140" s="626"/>
      <c r="AL140" s="626"/>
      <c r="AM140" s="626"/>
      <c r="AN140" s="626"/>
      <c r="AO140" s="626"/>
      <c r="AP140" s="626"/>
      <c r="AQ140" s="626"/>
      <c r="AR140" s="614"/>
    </row>
    <row r="146" spans="4:44" s="623" customFormat="1" ht="49.5" customHeight="1">
      <c r="D146" s="624"/>
      <c r="E146" s="625"/>
      <c r="F146" s="625"/>
      <c r="G146" s="625"/>
      <c r="H146" s="626"/>
      <c r="I146" s="626"/>
      <c r="J146" s="626"/>
      <c r="K146" s="626"/>
      <c r="L146" s="626"/>
      <c r="M146" s="626"/>
      <c r="N146" s="626"/>
      <c r="O146" s="626"/>
      <c r="P146" s="626"/>
      <c r="Q146" s="626"/>
      <c r="R146" s="626"/>
      <c r="S146" s="626"/>
      <c r="T146" s="626"/>
      <c r="U146" s="626"/>
      <c r="V146" s="626"/>
      <c r="W146" s="626"/>
      <c r="X146" s="626"/>
      <c r="Y146" s="626"/>
      <c r="Z146" s="626"/>
      <c r="AA146" s="626"/>
      <c r="AB146" s="626"/>
      <c r="AC146" s="626"/>
      <c r="AD146" s="626"/>
      <c r="AE146" s="626"/>
      <c r="AF146" s="626"/>
      <c r="AG146" s="626"/>
      <c r="AH146" s="626"/>
      <c r="AI146" s="626"/>
      <c r="AJ146" s="626"/>
      <c r="AK146" s="626"/>
      <c r="AL146" s="626"/>
      <c r="AM146" s="626"/>
      <c r="AN146" s="626"/>
      <c r="AO146" s="626"/>
      <c r="AP146" s="626"/>
      <c r="AQ146" s="626"/>
      <c r="AR146" s="614"/>
    </row>
  </sheetData>
  <mergeCells count="139">
    <mergeCell ref="AR10:AR14"/>
    <mergeCell ref="G7:G8"/>
    <mergeCell ref="H7:J7"/>
    <mergeCell ref="Z7:AB7"/>
    <mergeCell ref="AC7:AE7"/>
    <mergeCell ref="AF7:AH7"/>
    <mergeCell ref="AI7:AK7"/>
    <mergeCell ref="AL7:AN7"/>
    <mergeCell ref="T7:V7"/>
    <mergeCell ref="K7:M7"/>
    <mergeCell ref="N7:P7"/>
    <mergeCell ref="A47:A51"/>
    <mergeCell ref="B47:B51"/>
    <mergeCell ref="C47:C51"/>
    <mergeCell ref="A58:A62"/>
    <mergeCell ref="B58:B62"/>
    <mergeCell ref="C58:C62"/>
    <mergeCell ref="W7:Y7"/>
    <mergeCell ref="A31:C35"/>
    <mergeCell ref="Q7:S7"/>
    <mergeCell ref="A10:C14"/>
    <mergeCell ref="A41:AR41"/>
    <mergeCell ref="A42:A46"/>
    <mergeCell ref="B42:B46"/>
    <mergeCell ref="C42:C46"/>
    <mergeCell ref="AR15:AR19"/>
    <mergeCell ref="AR42:AR46"/>
    <mergeCell ref="A15:C19"/>
    <mergeCell ref="A20:C20"/>
    <mergeCell ref="A21:C25"/>
    <mergeCell ref="A26:C30"/>
    <mergeCell ref="AR26:AR30"/>
    <mergeCell ref="AR31:AR35"/>
    <mergeCell ref="AR36:AR40"/>
    <mergeCell ref="A36:C40"/>
    <mergeCell ref="AR21:AR25"/>
    <mergeCell ref="H56:H57"/>
    <mergeCell ref="I56:I57"/>
    <mergeCell ref="J56:J57"/>
    <mergeCell ref="K56:K57"/>
    <mergeCell ref="A84:A88"/>
    <mergeCell ref="B84:B88"/>
    <mergeCell ref="C84:C88"/>
    <mergeCell ref="C79:C83"/>
    <mergeCell ref="AR84:AR88"/>
    <mergeCell ref="A68:A72"/>
    <mergeCell ref="B68:B72"/>
    <mergeCell ref="C68:C72"/>
    <mergeCell ref="AR58:AR62"/>
    <mergeCell ref="AR68:AR72"/>
    <mergeCell ref="AR47:AR51"/>
    <mergeCell ref="A52:A57"/>
    <mergeCell ref="B52:B57"/>
    <mergeCell ref="C52:C57"/>
    <mergeCell ref="D56:D57"/>
    <mergeCell ref="E56:E57"/>
    <mergeCell ref="F56:F57"/>
    <mergeCell ref="G56:G57"/>
    <mergeCell ref="A63:A67"/>
    <mergeCell ref="A2:AR2"/>
    <mergeCell ref="A3:AR3"/>
    <mergeCell ref="A4:AR4"/>
    <mergeCell ref="A5:AI5"/>
    <mergeCell ref="A6:A8"/>
    <mergeCell ref="B6:B8"/>
    <mergeCell ref="C6:C8"/>
    <mergeCell ref="D6:D8"/>
    <mergeCell ref="E6:G6"/>
    <mergeCell ref="H6:AQ6"/>
    <mergeCell ref="AO7:AQ7"/>
    <mergeCell ref="AR6:AR8"/>
    <mergeCell ref="E7:E8"/>
    <mergeCell ref="F7:F8"/>
    <mergeCell ref="A121:K121"/>
    <mergeCell ref="A112:AR112"/>
    <mergeCell ref="A115:AO115"/>
    <mergeCell ref="A100:AR100"/>
    <mergeCell ref="A101:C104"/>
    <mergeCell ref="AR101:AR104"/>
    <mergeCell ref="AR109:AR110"/>
    <mergeCell ref="A113:AR113"/>
    <mergeCell ref="A109:C110"/>
    <mergeCell ref="A117:E117"/>
    <mergeCell ref="A119:E119"/>
    <mergeCell ref="A105:C106"/>
    <mergeCell ref="A107:C108"/>
    <mergeCell ref="B63:B67"/>
    <mergeCell ref="C63:C67"/>
    <mergeCell ref="AR63:AR67"/>
    <mergeCell ref="AR79:AR83"/>
    <mergeCell ref="A73:A77"/>
    <mergeCell ref="B73:B77"/>
    <mergeCell ref="C73:C77"/>
    <mergeCell ref="AR73:AR77"/>
    <mergeCell ref="A78:AR78"/>
    <mergeCell ref="A79:A83"/>
    <mergeCell ref="B79:B83"/>
    <mergeCell ref="AR94:AR98"/>
    <mergeCell ref="A89:A93"/>
    <mergeCell ref="B89:B93"/>
    <mergeCell ref="C89:C93"/>
    <mergeCell ref="AR89:AR93"/>
    <mergeCell ref="A99:AR99"/>
    <mergeCell ref="A94:A98"/>
    <mergeCell ref="B94:B98"/>
    <mergeCell ref="C94:C98"/>
    <mergeCell ref="Q56:Q57"/>
    <mergeCell ref="R56:R57"/>
    <mergeCell ref="S56:S57"/>
    <mergeCell ref="T56:T57"/>
    <mergeCell ref="U56:U57"/>
    <mergeCell ref="L56:L57"/>
    <mergeCell ref="M56:M57"/>
    <mergeCell ref="N56:N57"/>
    <mergeCell ref="O56:O57"/>
    <mergeCell ref="P56:P57"/>
    <mergeCell ref="AA56:AA57"/>
    <mergeCell ref="AB56:AB57"/>
    <mergeCell ref="AC56:AC57"/>
    <mergeCell ref="AD56:AD57"/>
    <mergeCell ref="AE56:AE57"/>
    <mergeCell ref="V56:V57"/>
    <mergeCell ref="W56:W57"/>
    <mergeCell ref="X56:X57"/>
    <mergeCell ref="Y56:Y57"/>
    <mergeCell ref="Z56:Z57"/>
    <mergeCell ref="AP56:AP57"/>
    <mergeCell ref="AQ56:AQ57"/>
    <mergeCell ref="AR52:AR57"/>
    <mergeCell ref="AK56:AK57"/>
    <mergeCell ref="AL56:AL57"/>
    <mergeCell ref="AM56:AM57"/>
    <mergeCell ref="AN56:AN57"/>
    <mergeCell ref="AO56:AO57"/>
    <mergeCell ref="AF56:AF57"/>
    <mergeCell ref="AG56:AG57"/>
    <mergeCell ref="AH56:AH57"/>
    <mergeCell ref="AI56:AI57"/>
    <mergeCell ref="AJ56:AJ57"/>
  </mergeCells>
  <pageMargins left="0.39370078740157483" right="0.39370078740157483" top="0.39370078740157483" bottom="0.39370078740157483" header="0" footer="0"/>
  <pageSetup paperSize="9" scale="25" fitToWidth="0" fitToHeight="0" orientation="landscape" r:id="rId1"/>
  <headerFooter>
    <oddFooter>&amp;C&amp;"Times New Roman,обычный"&amp;8Страница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R25"/>
  <sheetViews>
    <sheetView topLeftCell="A17" zoomScale="71" zoomScaleNormal="71" workbookViewId="0">
      <selection activeCell="A25" sqref="A25:K25"/>
    </sheetView>
  </sheetViews>
  <sheetFormatPr defaultColWidth="9.109375" defaultRowHeight="13.8"/>
  <cols>
    <col min="1" max="1" width="4" style="96" customWidth="1"/>
    <col min="2" max="2" width="21.6640625" style="97" customWidth="1"/>
    <col min="3" max="3" width="11.5546875" style="97" customWidth="1"/>
    <col min="4" max="4" width="7.33203125" style="97" customWidth="1"/>
    <col min="5" max="6" width="6.44140625" style="97" customWidth="1"/>
    <col min="7" max="7" width="7" style="97" customWidth="1"/>
    <col min="8" max="8" width="6.88671875" style="97" customWidth="1"/>
    <col min="9" max="9" width="6.6640625" style="97" customWidth="1"/>
    <col min="10" max="10" width="7.44140625" style="97" customWidth="1"/>
    <col min="11" max="11" width="7.33203125" style="97" customWidth="1"/>
    <col min="12" max="12" width="6.44140625" style="97" customWidth="1"/>
    <col min="13" max="13" width="8.109375" style="97" customWidth="1"/>
    <col min="14" max="14" width="7.33203125" style="97" customWidth="1"/>
    <col min="15" max="15" width="6.5546875" style="97" customWidth="1"/>
    <col min="16" max="16" width="8" style="97" customWidth="1"/>
    <col min="17" max="17" width="7.6640625" style="97" customWidth="1"/>
    <col min="18" max="18" width="6.6640625" style="97" customWidth="1"/>
    <col min="19" max="19" width="7" style="97" customWidth="1"/>
    <col min="20" max="20" width="6.88671875" style="97" customWidth="1"/>
    <col min="21" max="21" width="6.44140625" style="97" customWidth="1"/>
    <col min="22" max="22" width="7.6640625" style="97" customWidth="1"/>
    <col min="23" max="23" width="6.5546875" style="97" customWidth="1"/>
    <col min="24" max="24" width="6.44140625" style="97" customWidth="1"/>
    <col min="25" max="25" width="7.109375" style="97" customWidth="1"/>
    <col min="26" max="26" width="7.88671875" style="97" customWidth="1"/>
    <col min="27" max="27" width="7.33203125" style="97" customWidth="1"/>
    <col min="28" max="28" width="6.6640625" style="97" customWidth="1"/>
    <col min="29" max="29" width="7" style="97" customWidth="1"/>
    <col min="30" max="31" width="6.5546875" style="97" customWidth="1"/>
    <col min="32" max="32" width="7.109375" style="97" customWidth="1"/>
    <col min="33" max="33" width="6.88671875" style="97" customWidth="1"/>
    <col min="34" max="34" width="6.5546875" style="97" customWidth="1"/>
    <col min="35" max="35" width="6.44140625" style="97" customWidth="1"/>
    <col min="36" max="36" width="6.6640625" style="97" customWidth="1"/>
    <col min="37" max="37" width="6.5546875" style="97" customWidth="1"/>
    <col min="38" max="38" width="6" style="97" customWidth="1"/>
    <col min="39" max="39" width="2.6640625" style="97" bestFit="1" customWidth="1"/>
    <col min="40" max="40" width="6.88671875" style="97" customWidth="1"/>
    <col min="41" max="41" width="4.88671875" style="97" customWidth="1"/>
    <col min="42" max="42" width="2.6640625" style="97" bestFit="1" customWidth="1"/>
    <col min="43" max="43" width="28.44140625" style="97" customWidth="1"/>
    <col min="44" max="16384" width="9.109375" style="97"/>
  </cols>
  <sheetData>
    <row r="1" spans="1:44" ht="17.25" customHeight="1">
      <c r="AE1" s="261" t="s">
        <v>296</v>
      </c>
      <c r="AF1" s="261"/>
      <c r="AG1" s="261"/>
      <c r="AH1" s="261"/>
      <c r="AI1" s="261"/>
      <c r="AJ1" s="261"/>
      <c r="AK1" s="261"/>
      <c r="AL1" s="261"/>
      <c r="AM1" s="261"/>
    </row>
    <row r="2" spans="1:44" s="99" customFormat="1" ht="25.5" customHeight="1">
      <c r="A2" s="262" t="s">
        <v>344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98"/>
      <c r="AP2" s="98"/>
    </row>
    <row r="3" spans="1:44" s="99" customFormat="1" ht="7.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</row>
    <row r="4" spans="1:44" s="101" customFormat="1" ht="2.25" customHeight="1" thickBot="1">
      <c r="A4" s="100"/>
    </row>
    <row r="5" spans="1:44" s="101" customFormat="1" ht="12.75" customHeight="1" thickBot="1">
      <c r="A5" s="263" t="s">
        <v>0</v>
      </c>
      <c r="B5" s="253" t="s">
        <v>295</v>
      </c>
      <c r="C5" s="253" t="s">
        <v>328</v>
      </c>
      <c r="D5" s="255" t="s">
        <v>303</v>
      </c>
      <c r="E5" s="256"/>
      <c r="F5" s="256"/>
      <c r="G5" s="259" t="s">
        <v>255</v>
      </c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6" t="s">
        <v>294</v>
      </c>
    </row>
    <row r="6" spans="1:44" s="101" customFormat="1" ht="82.5" customHeight="1">
      <c r="A6" s="264"/>
      <c r="B6" s="254"/>
      <c r="C6" s="254"/>
      <c r="D6" s="257"/>
      <c r="E6" s="258"/>
      <c r="F6" s="258"/>
      <c r="G6" s="226" t="s">
        <v>17</v>
      </c>
      <c r="H6" s="226"/>
      <c r="I6" s="226"/>
      <c r="J6" s="226" t="s">
        <v>18</v>
      </c>
      <c r="K6" s="226"/>
      <c r="L6" s="226"/>
      <c r="M6" s="226" t="s">
        <v>22</v>
      </c>
      <c r="N6" s="226"/>
      <c r="O6" s="226"/>
      <c r="P6" s="226" t="s">
        <v>24</v>
      </c>
      <c r="Q6" s="226"/>
      <c r="R6" s="226"/>
      <c r="S6" s="226" t="s">
        <v>25</v>
      </c>
      <c r="T6" s="226"/>
      <c r="U6" s="226"/>
      <c r="V6" s="226" t="s">
        <v>26</v>
      </c>
      <c r="W6" s="226"/>
      <c r="X6" s="226"/>
      <c r="Y6" s="226" t="s">
        <v>28</v>
      </c>
      <c r="Z6" s="226"/>
      <c r="AA6" s="226"/>
      <c r="AB6" s="226" t="s">
        <v>29</v>
      </c>
      <c r="AC6" s="226"/>
      <c r="AD6" s="226"/>
      <c r="AE6" s="226" t="s">
        <v>30</v>
      </c>
      <c r="AF6" s="226"/>
      <c r="AG6" s="226"/>
      <c r="AH6" s="226" t="s">
        <v>32</v>
      </c>
      <c r="AI6" s="226"/>
      <c r="AJ6" s="226"/>
      <c r="AK6" s="226" t="s">
        <v>33</v>
      </c>
      <c r="AL6" s="226"/>
      <c r="AM6" s="226"/>
      <c r="AN6" s="226" t="s">
        <v>34</v>
      </c>
      <c r="AO6" s="226"/>
      <c r="AP6" s="265"/>
      <c r="AQ6" s="267"/>
    </row>
    <row r="7" spans="1:44" s="103" customFormat="1" thickBot="1">
      <c r="A7" s="124"/>
      <c r="B7" s="125"/>
      <c r="C7" s="125"/>
      <c r="D7" s="126" t="s">
        <v>20</v>
      </c>
      <c r="E7" s="126" t="s">
        <v>21</v>
      </c>
      <c r="F7" s="126" t="s">
        <v>19</v>
      </c>
      <c r="G7" s="126" t="s">
        <v>20</v>
      </c>
      <c r="H7" s="102" t="s">
        <v>21</v>
      </c>
      <c r="I7" s="102" t="s">
        <v>19</v>
      </c>
      <c r="J7" s="102" t="s">
        <v>20</v>
      </c>
      <c r="K7" s="102" t="s">
        <v>21</v>
      </c>
      <c r="L7" s="102" t="s">
        <v>19</v>
      </c>
      <c r="M7" s="102" t="s">
        <v>20</v>
      </c>
      <c r="N7" s="102" t="s">
        <v>21</v>
      </c>
      <c r="O7" s="102" t="s">
        <v>19</v>
      </c>
      <c r="P7" s="102" t="s">
        <v>20</v>
      </c>
      <c r="Q7" s="102" t="s">
        <v>21</v>
      </c>
      <c r="R7" s="102" t="s">
        <v>19</v>
      </c>
      <c r="S7" s="102" t="s">
        <v>20</v>
      </c>
      <c r="T7" s="102" t="s">
        <v>21</v>
      </c>
      <c r="U7" s="102" t="s">
        <v>19</v>
      </c>
      <c r="V7" s="102" t="s">
        <v>20</v>
      </c>
      <c r="W7" s="102" t="s">
        <v>21</v>
      </c>
      <c r="X7" s="102" t="s">
        <v>19</v>
      </c>
      <c r="Y7" s="102" t="s">
        <v>20</v>
      </c>
      <c r="Z7" s="102" t="s">
        <v>21</v>
      </c>
      <c r="AA7" s="102" t="s">
        <v>19</v>
      </c>
      <c r="AB7" s="102" t="s">
        <v>20</v>
      </c>
      <c r="AC7" s="102" t="s">
        <v>21</v>
      </c>
      <c r="AD7" s="102" t="s">
        <v>19</v>
      </c>
      <c r="AE7" s="102" t="s">
        <v>20</v>
      </c>
      <c r="AF7" s="102" t="s">
        <v>21</v>
      </c>
      <c r="AG7" s="102" t="s">
        <v>19</v>
      </c>
      <c r="AH7" s="102" t="s">
        <v>20</v>
      </c>
      <c r="AI7" s="102" t="s">
        <v>21</v>
      </c>
      <c r="AJ7" s="102" t="s">
        <v>19</v>
      </c>
      <c r="AK7" s="102" t="s">
        <v>20</v>
      </c>
      <c r="AL7" s="102" t="s">
        <v>21</v>
      </c>
      <c r="AM7" s="102" t="s">
        <v>19</v>
      </c>
      <c r="AN7" s="102" t="s">
        <v>20</v>
      </c>
      <c r="AO7" s="102" t="s">
        <v>21</v>
      </c>
      <c r="AP7" s="123" t="s">
        <v>19</v>
      </c>
      <c r="AQ7" s="268"/>
    </row>
    <row r="8" spans="1:44" s="101" customFormat="1" ht="16.5" customHeight="1" thickBot="1">
      <c r="A8" s="263" t="s">
        <v>0</v>
      </c>
      <c r="B8" s="253" t="s">
        <v>295</v>
      </c>
      <c r="C8" s="253" t="s">
        <v>264</v>
      </c>
      <c r="D8" s="255" t="s">
        <v>303</v>
      </c>
      <c r="E8" s="256"/>
      <c r="F8" s="256"/>
      <c r="G8" s="259" t="s">
        <v>255</v>
      </c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6" t="s">
        <v>294</v>
      </c>
    </row>
    <row r="9" spans="1:44" s="101" customFormat="1" ht="78" customHeight="1">
      <c r="A9" s="264"/>
      <c r="B9" s="254"/>
      <c r="C9" s="254"/>
      <c r="D9" s="257"/>
      <c r="E9" s="258"/>
      <c r="F9" s="258"/>
      <c r="G9" s="226" t="s">
        <v>17</v>
      </c>
      <c r="H9" s="226"/>
      <c r="I9" s="226"/>
      <c r="J9" s="226" t="s">
        <v>18</v>
      </c>
      <c r="K9" s="226"/>
      <c r="L9" s="226"/>
      <c r="M9" s="226" t="s">
        <v>22</v>
      </c>
      <c r="N9" s="226"/>
      <c r="O9" s="226"/>
      <c r="P9" s="226" t="s">
        <v>24</v>
      </c>
      <c r="Q9" s="226"/>
      <c r="R9" s="226"/>
      <c r="S9" s="226" t="s">
        <v>25</v>
      </c>
      <c r="T9" s="226"/>
      <c r="U9" s="226"/>
      <c r="V9" s="226" t="s">
        <v>26</v>
      </c>
      <c r="W9" s="226"/>
      <c r="X9" s="226"/>
      <c r="Y9" s="226" t="s">
        <v>28</v>
      </c>
      <c r="Z9" s="226"/>
      <c r="AA9" s="226"/>
      <c r="AB9" s="226" t="s">
        <v>29</v>
      </c>
      <c r="AC9" s="226"/>
      <c r="AD9" s="226"/>
      <c r="AE9" s="226" t="s">
        <v>30</v>
      </c>
      <c r="AF9" s="226"/>
      <c r="AG9" s="226"/>
      <c r="AH9" s="226" t="s">
        <v>32</v>
      </c>
      <c r="AI9" s="226"/>
      <c r="AJ9" s="226"/>
      <c r="AK9" s="226" t="s">
        <v>33</v>
      </c>
      <c r="AL9" s="226"/>
      <c r="AM9" s="226"/>
      <c r="AN9" s="226" t="s">
        <v>34</v>
      </c>
      <c r="AO9" s="226"/>
      <c r="AP9" s="265"/>
      <c r="AQ9" s="267"/>
    </row>
    <row r="10" spans="1:44" s="101" customFormat="1" ht="27" customHeight="1" thickBot="1">
      <c r="A10" s="124"/>
      <c r="B10" s="125"/>
      <c r="C10" s="125"/>
      <c r="D10" s="126" t="s">
        <v>20</v>
      </c>
      <c r="E10" s="126" t="s">
        <v>21</v>
      </c>
      <c r="F10" s="126" t="s">
        <v>19</v>
      </c>
      <c r="G10" s="126" t="s">
        <v>20</v>
      </c>
      <c r="H10" s="102" t="s">
        <v>21</v>
      </c>
      <c r="I10" s="102" t="s">
        <v>19</v>
      </c>
      <c r="J10" s="102" t="s">
        <v>20</v>
      </c>
      <c r="K10" s="102" t="s">
        <v>21</v>
      </c>
      <c r="L10" s="102" t="s">
        <v>19</v>
      </c>
      <c r="M10" s="102" t="s">
        <v>20</v>
      </c>
      <c r="N10" s="102" t="s">
        <v>21</v>
      </c>
      <c r="O10" s="102" t="s">
        <v>19</v>
      </c>
      <c r="P10" s="102" t="s">
        <v>20</v>
      </c>
      <c r="Q10" s="102" t="s">
        <v>21</v>
      </c>
      <c r="R10" s="102" t="s">
        <v>19</v>
      </c>
      <c r="S10" s="102" t="s">
        <v>20</v>
      </c>
      <c r="T10" s="102" t="s">
        <v>21</v>
      </c>
      <c r="U10" s="102" t="s">
        <v>19</v>
      </c>
      <c r="V10" s="102" t="s">
        <v>20</v>
      </c>
      <c r="W10" s="102" t="s">
        <v>21</v>
      </c>
      <c r="X10" s="102" t="s">
        <v>19</v>
      </c>
      <c r="Y10" s="102" t="s">
        <v>20</v>
      </c>
      <c r="Z10" s="102" t="s">
        <v>21</v>
      </c>
      <c r="AA10" s="102" t="s">
        <v>19</v>
      </c>
      <c r="AB10" s="102" t="s">
        <v>20</v>
      </c>
      <c r="AC10" s="102" t="s">
        <v>21</v>
      </c>
      <c r="AD10" s="102" t="s">
        <v>19</v>
      </c>
      <c r="AE10" s="102" t="s">
        <v>20</v>
      </c>
      <c r="AF10" s="102" t="s">
        <v>21</v>
      </c>
      <c r="AG10" s="102" t="s">
        <v>19</v>
      </c>
      <c r="AH10" s="102" t="s">
        <v>20</v>
      </c>
      <c r="AI10" s="102" t="s">
        <v>21</v>
      </c>
      <c r="AJ10" s="102" t="s">
        <v>19</v>
      </c>
      <c r="AK10" s="102" t="s">
        <v>20</v>
      </c>
      <c r="AL10" s="102" t="s">
        <v>21</v>
      </c>
      <c r="AM10" s="102" t="s">
        <v>19</v>
      </c>
      <c r="AN10" s="102" t="s">
        <v>20</v>
      </c>
      <c r="AO10" s="102" t="s">
        <v>21</v>
      </c>
      <c r="AP10" s="123" t="s">
        <v>19</v>
      </c>
      <c r="AQ10" s="268"/>
    </row>
    <row r="11" spans="1:44" s="101" customFormat="1" ht="213.75" customHeight="1">
      <c r="A11" s="130">
        <v>1</v>
      </c>
      <c r="B11" s="131" t="s">
        <v>316</v>
      </c>
      <c r="C11" s="132">
        <v>1</v>
      </c>
      <c r="D11" s="132">
        <v>1</v>
      </c>
      <c r="E11" s="133"/>
      <c r="F11" s="134"/>
      <c r="G11" s="132">
        <v>1</v>
      </c>
      <c r="H11" s="145">
        <v>1</v>
      </c>
      <c r="I11" s="145">
        <v>100</v>
      </c>
      <c r="J11" s="132">
        <v>1</v>
      </c>
      <c r="K11" s="145">
        <v>1</v>
      </c>
      <c r="L11" s="145">
        <v>100</v>
      </c>
      <c r="M11" s="132">
        <v>1</v>
      </c>
      <c r="N11" s="145">
        <v>1</v>
      </c>
      <c r="O11" s="145">
        <v>100</v>
      </c>
      <c r="P11" s="132">
        <v>1</v>
      </c>
      <c r="Q11" s="145">
        <v>1</v>
      </c>
      <c r="R11" s="145">
        <v>100</v>
      </c>
      <c r="S11" s="132">
        <v>1</v>
      </c>
      <c r="T11" s="145">
        <v>1</v>
      </c>
      <c r="U11" s="145">
        <v>100</v>
      </c>
      <c r="V11" s="132">
        <v>1</v>
      </c>
      <c r="W11" s="145">
        <v>1</v>
      </c>
      <c r="X11" s="145">
        <v>100</v>
      </c>
      <c r="Y11" s="132">
        <v>1</v>
      </c>
      <c r="Z11" s="145">
        <v>1</v>
      </c>
      <c r="AA11" s="145">
        <v>100</v>
      </c>
      <c r="AB11" s="132">
        <v>1</v>
      </c>
      <c r="AC11" s="145">
        <v>1</v>
      </c>
      <c r="AD11" s="145">
        <v>100</v>
      </c>
      <c r="AE11" s="132">
        <v>1</v>
      </c>
      <c r="AF11" s="145">
        <v>1</v>
      </c>
      <c r="AG11" s="145">
        <v>100</v>
      </c>
      <c r="AH11" s="132">
        <v>1</v>
      </c>
      <c r="AI11" s="145">
        <v>1</v>
      </c>
      <c r="AJ11" s="145">
        <v>100</v>
      </c>
      <c r="AK11" s="132">
        <v>1</v>
      </c>
      <c r="AL11" s="135"/>
      <c r="AM11" s="135"/>
      <c r="AN11" s="132">
        <v>1</v>
      </c>
      <c r="AO11" s="135"/>
      <c r="AP11" s="136"/>
      <c r="AQ11" s="137"/>
    </row>
    <row r="12" spans="1:44" s="101" customFormat="1" ht="174" customHeight="1">
      <c r="A12" s="127" t="s">
        <v>268</v>
      </c>
      <c r="B12" s="144" t="s">
        <v>304</v>
      </c>
      <c r="C12" s="129">
        <v>1</v>
      </c>
      <c r="D12" s="129">
        <v>1</v>
      </c>
      <c r="E12" s="133"/>
      <c r="F12" s="134"/>
      <c r="G12" s="132">
        <v>1</v>
      </c>
      <c r="H12" s="145">
        <v>1</v>
      </c>
      <c r="I12" s="145">
        <v>100</v>
      </c>
      <c r="J12" s="132">
        <v>1</v>
      </c>
      <c r="K12" s="145">
        <v>1</v>
      </c>
      <c r="L12" s="145">
        <v>100</v>
      </c>
      <c r="M12" s="132">
        <v>1</v>
      </c>
      <c r="N12" s="145">
        <v>1</v>
      </c>
      <c r="O12" s="145">
        <v>100</v>
      </c>
      <c r="P12" s="132">
        <v>1</v>
      </c>
      <c r="Q12" s="145">
        <v>1</v>
      </c>
      <c r="R12" s="145">
        <v>100</v>
      </c>
      <c r="S12" s="132">
        <v>1</v>
      </c>
      <c r="T12" s="145">
        <v>1</v>
      </c>
      <c r="U12" s="145">
        <v>100</v>
      </c>
      <c r="V12" s="132">
        <v>1</v>
      </c>
      <c r="W12" s="145">
        <v>1</v>
      </c>
      <c r="X12" s="145">
        <v>100</v>
      </c>
      <c r="Y12" s="132">
        <v>1</v>
      </c>
      <c r="Z12" s="145">
        <v>1</v>
      </c>
      <c r="AA12" s="145">
        <v>100</v>
      </c>
      <c r="AB12" s="132">
        <v>1</v>
      </c>
      <c r="AC12" s="145">
        <v>1</v>
      </c>
      <c r="AD12" s="145">
        <v>100</v>
      </c>
      <c r="AE12" s="132">
        <v>1</v>
      </c>
      <c r="AF12" s="145">
        <v>1</v>
      </c>
      <c r="AG12" s="145">
        <v>100</v>
      </c>
      <c r="AH12" s="132">
        <v>1</v>
      </c>
      <c r="AI12" s="145">
        <v>1</v>
      </c>
      <c r="AJ12" s="145">
        <v>100</v>
      </c>
      <c r="AK12" s="129">
        <v>1</v>
      </c>
      <c r="AL12" s="135"/>
      <c r="AM12" s="135"/>
      <c r="AN12" s="129">
        <v>1</v>
      </c>
      <c r="AO12" s="135"/>
      <c r="AP12" s="136"/>
      <c r="AQ12" s="137"/>
    </row>
    <row r="13" spans="1:44" s="101" customFormat="1" ht="409.6" customHeight="1">
      <c r="A13" s="246" t="s">
        <v>269</v>
      </c>
      <c r="B13" s="248" t="s">
        <v>305</v>
      </c>
      <c r="C13" s="248">
        <v>40</v>
      </c>
      <c r="D13" s="248">
        <v>40.4</v>
      </c>
      <c r="E13" s="231"/>
      <c r="F13" s="244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42">
        <v>40.4</v>
      </c>
      <c r="Z13" s="238" t="s">
        <v>322</v>
      </c>
      <c r="AA13" s="240">
        <f>41.16/40.2*100</f>
        <v>102.38805970149252</v>
      </c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3" t="s">
        <v>323</v>
      </c>
    </row>
    <row r="14" spans="1:44" s="101" customFormat="1" ht="282.75" customHeight="1">
      <c r="A14" s="247"/>
      <c r="B14" s="249"/>
      <c r="C14" s="249"/>
      <c r="D14" s="249"/>
      <c r="E14" s="232"/>
      <c r="F14" s="245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43"/>
      <c r="Z14" s="239"/>
      <c r="AA14" s="241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4"/>
    </row>
    <row r="15" spans="1:44" s="101" customFormat="1" ht="122.25" customHeight="1">
      <c r="A15" s="174">
        <v>4</v>
      </c>
      <c r="B15" s="175" t="s">
        <v>306</v>
      </c>
      <c r="C15" s="176">
        <v>1</v>
      </c>
      <c r="D15" s="177" t="s">
        <v>334</v>
      </c>
      <c r="E15" s="133"/>
      <c r="F15" s="134"/>
      <c r="G15" s="129"/>
      <c r="H15" s="135"/>
      <c r="I15" s="135"/>
      <c r="J15" s="129"/>
      <c r="K15" s="135"/>
      <c r="L15" s="135"/>
      <c r="M15" s="129"/>
      <c r="N15" s="135"/>
      <c r="O15" s="135"/>
      <c r="P15" s="129"/>
      <c r="Q15" s="135"/>
      <c r="R15" s="135"/>
      <c r="S15" s="129"/>
      <c r="T15" s="135"/>
      <c r="U15" s="135"/>
      <c r="V15" s="129"/>
      <c r="W15" s="135"/>
      <c r="X15" s="135"/>
      <c r="Y15" s="129"/>
      <c r="Z15" s="135"/>
      <c r="AA15" s="135"/>
      <c r="AB15" s="129"/>
      <c r="AC15" s="135"/>
      <c r="AD15" s="135"/>
      <c r="AE15" s="129"/>
      <c r="AF15" s="135"/>
      <c r="AG15" s="135"/>
      <c r="AH15" s="129"/>
      <c r="AI15" s="135"/>
      <c r="AJ15" s="135"/>
      <c r="AK15" s="129"/>
      <c r="AL15" s="135"/>
      <c r="AM15" s="135"/>
      <c r="AN15" s="129" t="s">
        <v>307</v>
      </c>
      <c r="AO15" s="135"/>
      <c r="AP15" s="136"/>
      <c r="AQ15" s="146" t="s">
        <v>317</v>
      </c>
    </row>
    <row r="16" spans="1:44" s="105" customFormat="1" ht="193.5" customHeight="1">
      <c r="A16" s="127">
        <v>5</v>
      </c>
      <c r="B16" s="128" t="s">
        <v>308</v>
      </c>
      <c r="C16" s="129">
        <v>6</v>
      </c>
      <c r="D16" s="129">
        <v>6</v>
      </c>
      <c r="E16" s="133"/>
      <c r="F16" s="134"/>
      <c r="G16" s="133"/>
      <c r="H16" s="135"/>
      <c r="I16" s="135"/>
      <c r="J16" s="135"/>
      <c r="K16" s="135"/>
      <c r="L16" s="135"/>
      <c r="M16" s="135"/>
      <c r="N16" s="135"/>
      <c r="O16" s="135"/>
      <c r="P16" s="129">
        <v>6</v>
      </c>
      <c r="Q16" s="145">
        <v>6</v>
      </c>
      <c r="R16" s="145">
        <v>100</v>
      </c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6"/>
      <c r="AQ16" s="137"/>
      <c r="AR16" s="104"/>
    </row>
    <row r="17" spans="1:70" s="105" customFormat="1" ht="144.75" customHeight="1">
      <c r="A17" s="127">
        <v>6</v>
      </c>
      <c r="B17" s="128" t="s">
        <v>309</v>
      </c>
      <c r="C17" s="129">
        <v>1</v>
      </c>
      <c r="D17" s="129">
        <v>1</v>
      </c>
      <c r="E17" s="133"/>
      <c r="F17" s="134"/>
      <c r="G17" s="132">
        <v>1</v>
      </c>
      <c r="H17" s="145">
        <v>1</v>
      </c>
      <c r="I17" s="145">
        <v>100</v>
      </c>
      <c r="J17" s="132">
        <v>1</v>
      </c>
      <c r="K17" s="145">
        <v>1</v>
      </c>
      <c r="L17" s="145">
        <v>100</v>
      </c>
      <c r="M17" s="132">
        <v>1</v>
      </c>
      <c r="N17" s="145">
        <v>1</v>
      </c>
      <c r="O17" s="145">
        <v>100</v>
      </c>
      <c r="P17" s="132">
        <v>1</v>
      </c>
      <c r="Q17" s="145">
        <v>1</v>
      </c>
      <c r="R17" s="145">
        <v>100</v>
      </c>
      <c r="S17" s="132">
        <v>1</v>
      </c>
      <c r="T17" s="145">
        <v>1</v>
      </c>
      <c r="U17" s="145">
        <v>100</v>
      </c>
      <c r="V17" s="132">
        <v>1</v>
      </c>
      <c r="W17" s="145">
        <v>1</v>
      </c>
      <c r="X17" s="145">
        <v>100</v>
      </c>
      <c r="Y17" s="132">
        <v>1</v>
      </c>
      <c r="Z17" s="145">
        <v>1</v>
      </c>
      <c r="AA17" s="145">
        <v>100</v>
      </c>
      <c r="AB17" s="132">
        <v>1</v>
      </c>
      <c r="AC17" s="145">
        <v>1</v>
      </c>
      <c r="AD17" s="145">
        <v>100</v>
      </c>
      <c r="AE17" s="132">
        <v>1</v>
      </c>
      <c r="AF17" s="145">
        <v>1</v>
      </c>
      <c r="AG17" s="145">
        <v>100</v>
      </c>
      <c r="AH17" s="132">
        <v>1</v>
      </c>
      <c r="AI17" s="145">
        <v>1</v>
      </c>
      <c r="AJ17" s="145">
        <v>100</v>
      </c>
      <c r="AK17" s="132">
        <v>1</v>
      </c>
      <c r="AL17" s="135"/>
      <c r="AM17" s="135"/>
      <c r="AN17" s="132">
        <v>1</v>
      </c>
      <c r="AO17" s="135"/>
      <c r="AP17" s="136"/>
      <c r="AQ17" s="137"/>
      <c r="AR17" s="104"/>
    </row>
    <row r="18" spans="1:70" s="107" customFormat="1" ht="186" customHeight="1">
      <c r="A18" s="178">
        <v>7</v>
      </c>
      <c r="B18" s="179" t="s">
        <v>333</v>
      </c>
      <c r="C18" s="180">
        <v>0.91700000000000004</v>
      </c>
      <c r="D18" s="181" t="s">
        <v>307</v>
      </c>
      <c r="E18" s="152"/>
      <c r="F18" s="153"/>
      <c r="G18" s="151"/>
      <c r="H18" s="154"/>
      <c r="I18" s="154"/>
      <c r="J18" s="151"/>
      <c r="K18" s="154"/>
      <c r="L18" s="154"/>
      <c r="M18" s="151"/>
      <c r="N18" s="155"/>
      <c r="O18" s="155"/>
      <c r="P18" s="151"/>
      <c r="Q18" s="155"/>
      <c r="R18" s="155"/>
      <c r="S18" s="151"/>
      <c r="T18" s="155"/>
      <c r="U18" s="155"/>
      <c r="V18" s="151"/>
      <c r="W18" s="155"/>
      <c r="X18" s="155"/>
      <c r="Y18" s="151"/>
      <c r="Z18" s="155"/>
      <c r="AA18" s="155"/>
      <c r="AB18" s="151"/>
      <c r="AC18" s="155"/>
      <c r="AD18" s="155"/>
      <c r="AE18" s="151"/>
      <c r="AF18" s="155"/>
      <c r="AG18" s="155"/>
      <c r="AH18" s="151"/>
      <c r="AI18" s="155"/>
      <c r="AJ18" s="155"/>
      <c r="AK18" s="151"/>
      <c r="AL18" s="155"/>
      <c r="AM18" s="155"/>
      <c r="AN18" s="151" t="s">
        <v>307</v>
      </c>
      <c r="AO18" s="155"/>
      <c r="AP18" s="156"/>
      <c r="AQ18" s="157" t="s">
        <v>317</v>
      </c>
      <c r="AR18" s="106"/>
    </row>
    <row r="19" spans="1:70" s="107" customFormat="1" ht="132.75" customHeight="1">
      <c r="A19" s="158" t="s">
        <v>324</v>
      </c>
      <c r="B19" s="111" t="s">
        <v>325</v>
      </c>
      <c r="C19" s="159">
        <v>1</v>
      </c>
      <c r="D19" s="159">
        <v>1</v>
      </c>
      <c r="E19" s="159">
        <v>1</v>
      </c>
      <c r="F19" s="159">
        <v>1</v>
      </c>
      <c r="G19" s="159">
        <v>1</v>
      </c>
      <c r="H19" s="159">
        <v>1</v>
      </c>
      <c r="I19" s="159">
        <v>1</v>
      </c>
      <c r="J19" s="159">
        <v>1</v>
      </c>
      <c r="K19" s="159">
        <v>1</v>
      </c>
      <c r="L19" s="159">
        <v>1</v>
      </c>
      <c r="M19" s="159">
        <v>1</v>
      </c>
      <c r="N19" s="159">
        <v>1</v>
      </c>
      <c r="O19" s="159">
        <v>1</v>
      </c>
      <c r="P19" s="159">
        <v>1</v>
      </c>
      <c r="Q19" s="159">
        <v>1</v>
      </c>
      <c r="R19" s="159">
        <v>1</v>
      </c>
      <c r="S19" s="159">
        <v>1</v>
      </c>
      <c r="T19" s="159">
        <v>1</v>
      </c>
      <c r="U19" s="159">
        <v>1</v>
      </c>
      <c r="V19" s="159">
        <v>1</v>
      </c>
      <c r="W19" s="159">
        <v>1</v>
      </c>
      <c r="X19" s="159">
        <v>1</v>
      </c>
      <c r="Y19" s="159">
        <v>1</v>
      </c>
      <c r="Z19" s="159">
        <v>1</v>
      </c>
      <c r="AA19" s="159">
        <v>1</v>
      </c>
      <c r="AB19" s="159">
        <v>1</v>
      </c>
      <c r="AC19" s="159">
        <v>1</v>
      </c>
      <c r="AD19" s="159">
        <v>1</v>
      </c>
      <c r="AE19" s="159">
        <v>1</v>
      </c>
      <c r="AF19" s="159">
        <v>1</v>
      </c>
      <c r="AG19" s="159">
        <v>1</v>
      </c>
      <c r="AH19" s="159">
        <v>1</v>
      </c>
      <c r="AI19" s="159">
        <v>1</v>
      </c>
      <c r="AJ19" s="159">
        <v>1</v>
      </c>
      <c r="AK19" s="159">
        <v>1</v>
      </c>
      <c r="AL19" s="160"/>
      <c r="AM19" s="160"/>
      <c r="AN19" s="159">
        <v>1</v>
      </c>
      <c r="AO19" s="160"/>
      <c r="AP19" s="128"/>
      <c r="AQ19" s="128"/>
      <c r="AR19" s="106"/>
    </row>
    <row r="20" spans="1:70" s="107" customFormat="1" ht="81.75" customHeight="1">
      <c r="A20" s="269" t="s">
        <v>346</v>
      </c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190"/>
      <c r="X20" s="170"/>
      <c r="Y20" s="170"/>
      <c r="Z20" s="170"/>
      <c r="AA20" s="170"/>
      <c r="AB20" s="170"/>
      <c r="AC20" s="147"/>
      <c r="AD20" s="147"/>
      <c r="AE20" s="170"/>
      <c r="AF20" s="147"/>
      <c r="AG20" s="147"/>
      <c r="AH20" s="170"/>
      <c r="AI20" s="147"/>
      <c r="AJ20" s="147"/>
      <c r="AK20" s="170"/>
      <c r="AL20" s="147"/>
      <c r="AM20" s="147"/>
      <c r="AN20" s="170"/>
      <c r="AO20" s="147"/>
      <c r="AP20" s="106"/>
      <c r="AQ20" s="106"/>
      <c r="AR20" s="106"/>
    </row>
    <row r="21" spans="1:70" s="107" customFormat="1" ht="69.75" customHeight="1">
      <c r="A21" s="250" t="s">
        <v>315</v>
      </c>
      <c r="B21" s="250"/>
      <c r="C21" s="250"/>
      <c r="D21" s="250"/>
      <c r="E21" s="250"/>
      <c r="F21" s="171" t="s">
        <v>318</v>
      </c>
      <c r="G21" s="171"/>
      <c r="H21" s="171"/>
      <c r="I21" s="171"/>
      <c r="J21" s="171"/>
      <c r="K21" s="171"/>
      <c r="L21" s="235" t="s">
        <v>319</v>
      </c>
      <c r="M21" s="235"/>
      <c r="N21" s="235"/>
      <c r="O21" s="235"/>
      <c r="P21" s="236" t="s">
        <v>310</v>
      </c>
      <c r="Q21" s="236"/>
      <c r="R21" s="236"/>
      <c r="S21" s="236"/>
      <c r="T21" s="236"/>
      <c r="U21" s="236"/>
      <c r="V21" s="236"/>
      <c r="W21" s="237" t="s">
        <v>350</v>
      </c>
      <c r="X21" s="237"/>
      <c r="Y21" s="237"/>
      <c r="Z21" s="237"/>
      <c r="AA21" s="235" t="s">
        <v>329</v>
      </c>
      <c r="AB21" s="235"/>
      <c r="AC21" s="235"/>
      <c r="AD21" s="235"/>
      <c r="AE21" s="235"/>
      <c r="AF21" s="235"/>
      <c r="AG21" s="171"/>
      <c r="AH21" s="171"/>
      <c r="AI21" s="235"/>
      <c r="AJ21" s="235"/>
      <c r="AK21" s="235"/>
      <c r="AL21" s="235"/>
      <c r="AM21" s="235"/>
      <c r="AN21" s="235"/>
      <c r="AO21" s="191"/>
      <c r="AP21" s="191"/>
      <c r="AQ21" s="191"/>
      <c r="AR21" s="191"/>
      <c r="AS21" s="191"/>
      <c r="AT21" s="191"/>
    </row>
    <row r="22" spans="1:70" s="95" customFormat="1" ht="15" customHeight="1">
      <c r="A22" s="172"/>
      <c r="B22" s="166"/>
      <c r="C22" s="166"/>
      <c r="D22" s="167"/>
      <c r="E22" s="168"/>
      <c r="F22" s="168"/>
      <c r="G22" s="168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73"/>
      <c r="U22" s="173"/>
      <c r="V22" s="173"/>
      <c r="W22" s="173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8"/>
      <c r="AJ22" s="148"/>
      <c r="AK22" s="148"/>
      <c r="AL22" s="149"/>
      <c r="AM22" s="149"/>
      <c r="AN22" s="149"/>
      <c r="AO22" s="150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</row>
    <row r="23" spans="1:70" s="95" customFormat="1" ht="93" customHeight="1">
      <c r="A23" s="236"/>
      <c r="B23" s="236"/>
      <c r="C23" s="236"/>
      <c r="D23" s="236"/>
      <c r="E23" s="236"/>
      <c r="F23" s="171"/>
      <c r="G23" s="171"/>
      <c r="H23" s="171"/>
      <c r="I23" s="171"/>
      <c r="J23" s="171"/>
      <c r="K23" s="171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8"/>
      <c r="AJ23" s="148"/>
      <c r="AK23" s="148"/>
      <c r="AL23" s="149"/>
      <c r="AM23" s="149"/>
      <c r="AN23" s="149"/>
      <c r="AO23" s="150"/>
      <c r="AP23" s="109"/>
      <c r="AQ23" s="109"/>
      <c r="AR23" s="109"/>
      <c r="AS23" s="109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09"/>
      <c r="BJ23" s="109"/>
      <c r="BK23" s="109"/>
      <c r="BL23" s="110"/>
      <c r="BM23" s="110"/>
      <c r="BN23" s="110"/>
    </row>
    <row r="24" spans="1:70" s="101" customFormat="1" ht="22.8">
      <c r="A24" s="172"/>
      <c r="B24" s="166"/>
      <c r="C24" s="166"/>
      <c r="D24" s="167"/>
      <c r="E24" s="168"/>
      <c r="F24" s="168"/>
      <c r="G24" s="168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73"/>
      <c r="U24" s="173"/>
      <c r="V24" s="173"/>
      <c r="W24" s="173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1"/>
      <c r="AJ24" s="141"/>
      <c r="AK24" s="141"/>
      <c r="AL24" s="142"/>
      <c r="AM24" s="142"/>
      <c r="AN24" s="142"/>
      <c r="AO24" s="143"/>
    </row>
    <row r="25" spans="1:70" ht="18">
      <c r="A25" s="251"/>
      <c r="B25" s="251"/>
      <c r="C25" s="251"/>
      <c r="D25" s="252"/>
      <c r="E25" s="252"/>
      <c r="F25" s="252"/>
      <c r="G25" s="252"/>
      <c r="H25" s="252"/>
      <c r="I25" s="252"/>
      <c r="J25" s="252"/>
      <c r="K25" s="252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</row>
  </sheetData>
  <mergeCells count="91">
    <mergeCell ref="A20:V20"/>
    <mergeCell ref="AQ8:AQ10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8:A9"/>
    <mergeCell ref="B8:B9"/>
    <mergeCell ref="AQ5:AQ7"/>
    <mergeCell ref="AE6:AG6"/>
    <mergeCell ref="AH6:AJ6"/>
    <mergeCell ref="AK6:AM6"/>
    <mergeCell ref="M6:O6"/>
    <mergeCell ref="P6:R6"/>
    <mergeCell ref="S6:U6"/>
    <mergeCell ref="V6:X6"/>
    <mergeCell ref="Y6:AA6"/>
    <mergeCell ref="AB6:AD6"/>
    <mergeCell ref="C8:C9"/>
    <mergeCell ref="D8:F9"/>
    <mergeCell ref="G8:AP8"/>
    <mergeCell ref="AE1:AM1"/>
    <mergeCell ref="A2:AN2"/>
    <mergeCell ref="A5:A6"/>
    <mergeCell ref="B5:B6"/>
    <mergeCell ref="C5:C6"/>
    <mergeCell ref="D5:F6"/>
    <mergeCell ref="G5:AP5"/>
    <mergeCell ref="G6:I6"/>
    <mergeCell ref="J6:L6"/>
    <mergeCell ref="AN6:AP6"/>
    <mergeCell ref="A21:E21"/>
    <mergeCell ref="A23:E23"/>
    <mergeCell ref="A25:K25"/>
    <mergeCell ref="L23:W23"/>
    <mergeCell ref="L21:O2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V13:V14"/>
    <mergeCell ref="W13:W14"/>
    <mergeCell ref="X13:X14"/>
    <mergeCell ref="Y13:Y14"/>
    <mergeCell ref="P13:P14"/>
    <mergeCell ref="Q13:Q14"/>
    <mergeCell ref="R13:R14"/>
    <mergeCell ref="S13:S14"/>
    <mergeCell ref="T13:T14"/>
    <mergeCell ref="P21:V21"/>
    <mergeCell ref="W21:Z21"/>
    <mergeCell ref="AJ13:AJ14"/>
    <mergeCell ref="AK13:AK14"/>
    <mergeCell ref="AL13:AL14"/>
    <mergeCell ref="AE13:AE14"/>
    <mergeCell ref="AF13:AF14"/>
    <mergeCell ref="AG13:AG14"/>
    <mergeCell ref="AH13:AH14"/>
    <mergeCell ref="AI13:AI14"/>
    <mergeCell ref="Z13:Z14"/>
    <mergeCell ref="AA13:AA14"/>
    <mergeCell ref="AB13:AB14"/>
    <mergeCell ref="AC13:AC14"/>
    <mergeCell ref="AD13:AD14"/>
    <mergeCell ref="U13:U14"/>
    <mergeCell ref="AO13:AO14"/>
    <mergeCell ref="AP13:AP14"/>
    <mergeCell ref="AQ13:AQ14"/>
    <mergeCell ref="AI21:AN21"/>
    <mergeCell ref="AA21:AF21"/>
    <mergeCell ref="AM13:AM14"/>
    <mergeCell ref="AN13:AN14"/>
  </mergeCells>
  <pageMargins left="0.70866141732283472" right="0.70866141732283472" top="0.74803149606299213" bottom="0.74803149606299213" header="0.31496062992125984" footer="0.31496062992125984"/>
  <pageSetup paperSize="9" scale="4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18"/>
  <sheetViews>
    <sheetView view="pageBreakPreview" zoomScale="49" zoomScaleNormal="95" zoomScaleSheetLayoutView="49" workbookViewId="0">
      <selection activeCell="B2" sqref="B2:C2"/>
    </sheetView>
  </sheetViews>
  <sheetFormatPr defaultRowHeight="14.4"/>
  <cols>
    <col min="1" max="1" width="3" style="115" customWidth="1"/>
    <col min="2" max="2" width="18.6640625" style="115" customWidth="1"/>
    <col min="3" max="3" width="133.6640625" style="115" customWidth="1"/>
    <col min="4" max="256" width="8.88671875" style="115"/>
    <col min="257" max="257" width="4.33203125" style="115" customWidth="1"/>
    <col min="258" max="258" width="35.6640625" style="115" customWidth="1"/>
    <col min="259" max="259" width="40.5546875" style="115" customWidth="1"/>
    <col min="260" max="512" width="8.88671875" style="115"/>
    <col min="513" max="513" width="4.33203125" style="115" customWidth="1"/>
    <col min="514" max="514" width="35.6640625" style="115" customWidth="1"/>
    <col min="515" max="515" width="40.5546875" style="115" customWidth="1"/>
    <col min="516" max="768" width="8.88671875" style="115"/>
    <col min="769" max="769" width="4.33203125" style="115" customWidth="1"/>
    <col min="770" max="770" width="35.6640625" style="115" customWidth="1"/>
    <col min="771" max="771" width="40.5546875" style="115" customWidth="1"/>
    <col min="772" max="1024" width="8.88671875" style="115"/>
    <col min="1025" max="1025" width="4.33203125" style="115" customWidth="1"/>
    <col min="1026" max="1026" width="35.6640625" style="115" customWidth="1"/>
    <col min="1027" max="1027" width="40.5546875" style="115" customWidth="1"/>
    <col min="1028" max="1280" width="8.88671875" style="115"/>
    <col min="1281" max="1281" width="4.33203125" style="115" customWidth="1"/>
    <col min="1282" max="1282" width="35.6640625" style="115" customWidth="1"/>
    <col min="1283" max="1283" width="40.5546875" style="115" customWidth="1"/>
    <col min="1284" max="1536" width="8.88671875" style="115"/>
    <col min="1537" max="1537" width="4.33203125" style="115" customWidth="1"/>
    <col min="1538" max="1538" width="35.6640625" style="115" customWidth="1"/>
    <col min="1539" max="1539" width="40.5546875" style="115" customWidth="1"/>
    <col min="1540" max="1792" width="8.88671875" style="115"/>
    <col min="1793" max="1793" width="4.33203125" style="115" customWidth="1"/>
    <col min="1794" max="1794" width="35.6640625" style="115" customWidth="1"/>
    <col min="1795" max="1795" width="40.5546875" style="115" customWidth="1"/>
    <col min="1796" max="2048" width="8.88671875" style="115"/>
    <col min="2049" max="2049" width="4.33203125" style="115" customWidth="1"/>
    <col min="2050" max="2050" width="35.6640625" style="115" customWidth="1"/>
    <col min="2051" max="2051" width="40.5546875" style="115" customWidth="1"/>
    <col min="2052" max="2304" width="8.88671875" style="115"/>
    <col min="2305" max="2305" width="4.33203125" style="115" customWidth="1"/>
    <col min="2306" max="2306" width="35.6640625" style="115" customWidth="1"/>
    <col min="2307" max="2307" width="40.5546875" style="115" customWidth="1"/>
    <col min="2308" max="2560" width="8.88671875" style="115"/>
    <col min="2561" max="2561" width="4.33203125" style="115" customWidth="1"/>
    <col min="2562" max="2562" width="35.6640625" style="115" customWidth="1"/>
    <col min="2563" max="2563" width="40.5546875" style="115" customWidth="1"/>
    <col min="2564" max="2816" width="8.88671875" style="115"/>
    <col min="2817" max="2817" width="4.33203125" style="115" customWidth="1"/>
    <col min="2818" max="2818" width="35.6640625" style="115" customWidth="1"/>
    <col min="2819" max="2819" width="40.5546875" style="115" customWidth="1"/>
    <col min="2820" max="3072" width="8.88671875" style="115"/>
    <col min="3073" max="3073" width="4.33203125" style="115" customWidth="1"/>
    <col min="3074" max="3074" width="35.6640625" style="115" customWidth="1"/>
    <col min="3075" max="3075" width="40.5546875" style="115" customWidth="1"/>
    <col min="3076" max="3328" width="8.88671875" style="115"/>
    <col min="3329" max="3329" width="4.33203125" style="115" customWidth="1"/>
    <col min="3330" max="3330" width="35.6640625" style="115" customWidth="1"/>
    <col min="3331" max="3331" width="40.5546875" style="115" customWidth="1"/>
    <col min="3332" max="3584" width="8.88671875" style="115"/>
    <col min="3585" max="3585" width="4.33203125" style="115" customWidth="1"/>
    <col min="3586" max="3586" width="35.6640625" style="115" customWidth="1"/>
    <col min="3587" max="3587" width="40.5546875" style="115" customWidth="1"/>
    <col min="3588" max="3840" width="8.88671875" style="115"/>
    <col min="3841" max="3841" width="4.33203125" style="115" customWidth="1"/>
    <col min="3842" max="3842" width="35.6640625" style="115" customWidth="1"/>
    <col min="3843" max="3843" width="40.5546875" style="115" customWidth="1"/>
    <col min="3844" max="4096" width="8.88671875" style="115"/>
    <col min="4097" max="4097" width="4.33203125" style="115" customWidth="1"/>
    <col min="4098" max="4098" width="35.6640625" style="115" customWidth="1"/>
    <col min="4099" max="4099" width="40.5546875" style="115" customWidth="1"/>
    <col min="4100" max="4352" width="8.88671875" style="115"/>
    <col min="4353" max="4353" width="4.33203125" style="115" customWidth="1"/>
    <col min="4354" max="4354" width="35.6640625" style="115" customWidth="1"/>
    <col min="4355" max="4355" width="40.5546875" style="115" customWidth="1"/>
    <col min="4356" max="4608" width="8.88671875" style="115"/>
    <col min="4609" max="4609" width="4.33203125" style="115" customWidth="1"/>
    <col min="4610" max="4610" width="35.6640625" style="115" customWidth="1"/>
    <col min="4611" max="4611" width="40.5546875" style="115" customWidth="1"/>
    <col min="4612" max="4864" width="8.88671875" style="115"/>
    <col min="4865" max="4865" width="4.33203125" style="115" customWidth="1"/>
    <col min="4866" max="4866" width="35.6640625" style="115" customWidth="1"/>
    <col min="4867" max="4867" width="40.5546875" style="115" customWidth="1"/>
    <col min="4868" max="5120" width="8.88671875" style="115"/>
    <col min="5121" max="5121" width="4.33203125" style="115" customWidth="1"/>
    <col min="5122" max="5122" width="35.6640625" style="115" customWidth="1"/>
    <col min="5123" max="5123" width="40.5546875" style="115" customWidth="1"/>
    <col min="5124" max="5376" width="8.88671875" style="115"/>
    <col min="5377" max="5377" width="4.33203125" style="115" customWidth="1"/>
    <col min="5378" max="5378" width="35.6640625" style="115" customWidth="1"/>
    <col min="5379" max="5379" width="40.5546875" style="115" customWidth="1"/>
    <col min="5380" max="5632" width="8.88671875" style="115"/>
    <col min="5633" max="5633" width="4.33203125" style="115" customWidth="1"/>
    <col min="5634" max="5634" width="35.6640625" style="115" customWidth="1"/>
    <col min="5635" max="5635" width="40.5546875" style="115" customWidth="1"/>
    <col min="5636" max="5888" width="8.88671875" style="115"/>
    <col min="5889" max="5889" width="4.33203125" style="115" customWidth="1"/>
    <col min="5890" max="5890" width="35.6640625" style="115" customWidth="1"/>
    <col min="5891" max="5891" width="40.5546875" style="115" customWidth="1"/>
    <col min="5892" max="6144" width="8.88671875" style="115"/>
    <col min="6145" max="6145" width="4.33203125" style="115" customWidth="1"/>
    <col min="6146" max="6146" width="35.6640625" style="115" customWidth="1"/>
    <col min="6147" max="6147" width="40.5546875" style="115" customWidth="1"/>
    <col min="6148" max="6400" width="8.88671875" style="115"/>
    <col min="6401" max="6401" width="4.33203125" style="115" customWidth="1"/>
    <col min="6402" max="6402" width="35.6640625" style="115" customWidth="1"/>
    <col min="6403" max="6403" width="40.5546875" style="115" customWidth="1"/>
    <col min="6404" max="6656" width="8.88671875" style="115"/>
    <col min="6657" max="6657" width="4.33203125" style="115" customWidth="1"/>
    <col min="6658" max="6658" width="35.6640625" style="115" customWidth="1"/>
    <col min="6659" max="6659" width="40.5546875" style="115" customWidth="1"/>
    <col min="6660" max="6912" width="8.88671875" style="115"/>
    <col min="6913" max="6913" width="4.33203125" style="115" customWidth="1"/>
    <col min="6914" max="6914" width="35.6640625" style="115" customWidth="1"/>
    <col min="6915" max="6915" width="40.5546875" style="115" customWidth="1"/>
    <col min="6916" max="7168" width="8.88671875" style="115"/>
    <col min="7169" max="7169" width="4.33203125" style="115" customWidth="1"/>
    <col min="7170" max="7170" width="35.6640625" style="115" customWidth="1"/>
    <col min="7171" max="7171" width="40.5546875" style="115" customWidth="1"/>
    <col min="7172" max="7424" width="8.88671875" style="115"/>
    <col min="7425" max="7425" width="4.33203125" style="115" customWidth="1"/>
    <col min="7426" max="7426" width="35.6640625" style="115" customWidth="1"/>
    <col min="7427" max="7427" width="40.5546875" style="115" customWidth="1"/>
    <col min="7428" max="7680" width="8.88671875" style="115"/>
    <col min="7681" max="7681" width="4.33203125" style="115" customWidth="1"/>
    <col min="7682" max="7682" width="35.6640625" style="115" customWidth="1"/>
    <col min="7683" max="7683" width="40.5546875" style="115" customWidth="1"/>
    <col min="7684" max="7936" width="8.88671875" style="115"/>
    <col min="7937" max="7937" width="4.33203125" style="115" customWidth="1"/>
    <col min="7938" max="7938" width="35.6640625" style="115" customWidth="1"/>
    <col min="7939" max="7939" width="40.5546875" style="115" customWidth="1"/>
    <col min="7940" max="8192" width="8.88671875" style="115"/>
    <col min="8193" max="8193" width="4.33203125" style="115" customWidth="1"/>
    <col min="8194" max="8194" width="35.6640625" style="115" customWidth="1"/>
    <col min="8195" max="8195" width="40.5546875" style="115" customWidth="1"/>
    <col min="8196" max="8448" width="8.88671875" style="115"/>
    <col min="8449" max="8449" width="4.33203125" style="115" customWidth="1"/>
    <col min="8450" max="8450" width="35.6640625" style="115" customWidth="1"/>
    <col min="8451" max="8451" width="40.5546875" style="115" customWidth="1"/>
    <col min="8452" max="8704" width="8.88671875" style="115"/>
    <col min="8705" max="8705" width="4.33203125" style="115" customWidth="1"/>
    <col min="8706" max="8706" width="35.6640625" style="115" customWidth="1"/>
    <col min="8707" max="8707" width="40.5546875" style="115" customWidth="1"/>
    <col min="8708" max="8960" width="8.88671875" style="115"/>
    <col min="8961" max="8961" width="4.33203125" style="115" customWidth="1"/>
    <col min="8962" max="8962" width="35.6640625" style="115" customWidth="1"/>
    <col min="8963" max="8963" width="40.5546875" style="115" customWidth="1"/>
    <col min="8964" max="9216" width="8.88671875" style="115"/>
    <col min="9217" max="9217" width="4.33203125" style="115" customWidth="1"/>
    <col min="9218" max="9218" width="35.6640625" style="115" customWidth="1"/>
    <col min="9219" max="9219" width="40.5546875" style="115" customWidth="1"/>
    <col min="9220" max="9472" width="8.88671875" style="115"/>
    <col min="9473" max="9473" width="4.33203125" style="115" customWidth="1"/>
    <col min="9474" max="9474" width="35.6640625" style="115" customWidth="1"/>
    <col min="9475" max="9475" width="40.5546875" style="115" customWidth="1"/>
    <col min="9476" max="9728" width="8.88671875" style="115"/>
    <col min="9729" max="9729" width="4.33203125" style="115" customWidth="1"/>
    <col min="9730" max="9730" width="35.6640625" style="115" customWidth="1"/>
    <col min="9731" max="9731" width="40.5546875" style="115" customWidth="1"/>
    <col min="9732" max="9984" width="8.88671875" style="115"/>
    <col min="9985" max="9985" width="4.33203125" style="115" customWidth="1"/>
    <col min="9986" max="9986" width="35.6640625" style="115" customWidth="1"/>
    <col min="9987" max="9987" width="40.5546875" style="115" customWidth="1"/>
    <col min="9988" max="10240" width="8.88671875" style="115"/>
    <col min="10241" max="10241" width="4.33203125" style="115" customWidth="1"/>
    <col min="10242" max="10242" width="35.6640625" style="115" customWidth="1"/>
    <col min="10243" max="10243" width="40.5546875" style="115" customWidth="1"/>
    <col min="10244" max="10496" width="8.88671875" style="115"/>
    <col min="10497" max="10497" width="4.33203125" style="115" customWidth="1"/>
    <col min="10498" max="10498" width="35.6640625" style="115" customWidth="1"/>
    <col min="10499" max="10499" width="40.5546875" style="115" customWidth="1"/>
    <col min="10500" max="10752" width="8.88671875" style="115"/>
    <col min="10753" max="10753" width="4.33203125" style="115" customWidth="1"/>
    <col min="10754" max="10754" width="35.6640625" style="115" customWidth="1"/>
    <col min="10755" max="10755" width="40.5546875" style="115" customWidth="1"/>
    <col min="10756" max="11008" width="8.88671875" style="115"/>
    <col min="11009" max="11009" width="4.33203125" style="115" customWidth="1"/>
    <col min="11010" max="11010" width="35.6640625" style="115" customWidth="1"/>
    <col min="11011" max="11011" width="40.5546875" style="115" customWidth="1"/>
    <col min="11012" max="11264" width="8.88671875" style="115"/>
    <col min="11265" max="11265" width="4.33203125" style="115" customWidth="1"/>
    <col min="11266" max="11266" width="35.6640625" style="115" customWidth="1"/>
    <col min="11267" max="11267" width="40.5546875" style="115" customWidth="1"/>
    <col min="11268" max="11520" width="8.88671875" style="115"/>
    <col min="11521" max="11521" width="4.33203125" style="115" customWidth="1"/>
    <col min="11522" max="11522" width="35.6640625" style="115" customWidth="1"/>
    <col min="11523" max="11523" width="40.5546875" style="115" customWidth="1"/>
    <col min="11524" max="11776" width="8.88671875" style="115"/>
    <col min="11777" max="11777" width="4.33203125" style="115" customWidth="1"/>
    <col min="11778" max="11778" width="35.6640625" style="115" customWidth="1"/>
    <col min="11779" max="11779" width="40.5546875" style="115" customWidth="1"/>
    <col min="11780" max="12032" width="8.88671875" style="115"/>
    <col min="12033" max="12033" width="4.33203125" style="115" customWidth="1"/>
    <col min="12034" max="12034" width="35.6640625" style="115" customWidth="1"/>
    <col min="12035" max="12035" width="40.5546875" style="115" customWidth="1"/>
    <col min="12036" max="12288" width="8.88671875" style="115"/>
    <col min="12289" max="12289" width="4.33203125" style="115" customWidth="1"/>
    <col min="12290" max="12290" width="35.6640625" style="115" customWidth="1"/>
    <col min="12291" max="12291" width="40.5546875" style="115" customWidth="1"/>
    <col min="12292" max="12544" width="8.88671875" style="115"/>
    <col min="12545" max="12545" width="4.33203125" style="115" customWidth="1"/>
    <col min="12546" max="12546" width="35.6640625" style="115" customWidth="1"/>
    <col min="12547" max="12547" width="40.5546875" style="115" customWidth="1"/>
    <col min="12548" max="12800" width="8.88671875" style="115"/>
    <col min="12801" max="12801" width="4.33203125" style="115" customWidth="1"/>
    <col min="12802" max="12802" width="35.6640625" style="115" customWidth="1"/>
    <col min="12803" max="12803" width="40.5546875" style="115" customWidth="1"/>
    <col min="12804" max="13056" width="8.88671875" style="115"/>
    <col min="13057" max="13057" width="4.33203125" style="115" customWidth="1"/>
    <col min="13058" max="13058" width="35.6640625" style="115" customWidth="1"/>
    <col min="13059" max="13059" width="40.5546875" style="115" customWidth="1"/>
    <col min="13060" max="13312" width="8.88671875" style="115"/>
    <col min="13313" max="13313" width="4.33203125" style="115" customWidth="1"/>
    <col min="13314" max="13314" width="35.6640625" style="115" customWidth="1"/>
    <col min="13315" max="13315" width="40.5546875" style="115" customWidth="1"/>
    <col min="13316" max="13568" width="8.88671875" style="115"/>
    <col min="13569" max="13569" width="4.33203125" style="115" customWidth="1"/>
    <col min="13570" max="13570" width="35.6640625" style="115" customWidth="1"/>
    <col min="13571" max="13571" width="40.5546875" style="115" customWidth="1"/>
    <col min="13572" max="13824" width="8.88671875" style="115"/>
    <col min="13825" max="13825" width="4.33203125" style="115" customWidth="1"/>
    <col min="13826" max="13826" width="35.6640625" style="115" customWidth="1"/>
    <col min="13827" max="13827" width="40.5546875" style="115" customWidth="1"/>
    <col min="13828" max="14080" width="8.88671875" style="115"/>
    <col min="14081" max="14081" width="4.33203125" style="115" customWidth="1"/>
    <col min="14082" max="14082" width="35.6640625" style="115" customWidth="1"/>
    <col min="14083" max="14083" width="40.5546875" style="115" customWidth="1"/>
    <col min="14084" max="14336" width="8.88671875" style="115"/>
    <col min="14337" max="14337" width="4.33203125" style="115" customWidth="1"/>
    <col min="14338" max="14338" width="35.6640625" style="115" customWidth="1"/>
    <col min="14339" max="14339" width="40.5546875" style="115" customWidth="1"/>
    <col min="14340" max="14592" width="8.88671875" style="115"/>
    <col min="14593" max="14593" width="4.33203125" style="115" customWidth="1"/>
    <col min="14594" max="14594" width="35.6640625" style="115" customWidth="1"/>
    <col min="14595" max="14595" width="40.5546875" style="115" customWidth="1"/>
    <col min="14596" max="14848" width="8.88671875" style="115"/>
    <col min="14849" max="14849" width="4.33203125" style="115" customWidth="1"/>
    <col min="14850" max="14850" width="35.6640625" style="115" customWidth="1"/>
    <col min="14851" max="14851" width="40.5546875" style="115" customWidth="1"/>
    <col min="14852" max="15104" width="8.88671875" style="115"/>
    <col min="15105" max="15105" width="4.33203125" style="115" customWidth="1"/>
    <col min="15106" max="15106" width="35.6640625" style="115" customWidth="1"/>
    <col min="15107" max="15107" width="40.5546875" style="115" customWidth="1"/>
    <col min="15108" max="15360" width="8.88671875" style="115"/>
    <col min="15361" max="15361" width="4.33203125" style="115" customWidth="1"/>
    <col min="15362" max="15362" width="35.6640625" style="115" customWidth="1"/>
    <col min="15363" max="15363" width="40.5546875" style="115" customWidth="1"/>
    <col min="15364" max="15616" width="8.88671875" style="115"/>
    <col min="15617" max="15617" width="4.33203125" style="115" customWidth="1"/>
    <col min="15618" max="15618" width="35.6640625" style="115" customWidth="1"/>
    <col min="15619" max="15619" width="40.5546875" style="115" customWidth="1"/>
    <col min="15620" max="15872" width="8.88671875" style="115"/>
    <col min="15873" max="15873" width="4.33203125" style="115" customWidth="1"/>
    <col min="15874" max="15874" width="35.6640625" style="115" customWidth="1"/>
    <col min="15875" max="15875" width="40.5546875" style="115" customWidth="1"/>
    <col min="15876" max="16128" width="8.88671875" style="115"/>
    <col min="16129" max="16129" width="4.33203125" style="115" customWidth="1"/>
    <col min="16130" max="16130" width="35.6640625" style="115" customWidth="1"/>
    <col min="16131" max="16131" width="40.5546875" style="115" customWidth="1"/>
    <col min="16132" max="16384" width="8.88671875" style="115"/>
  </cols>
  <sheetData>
    <row r="1" spans="1:47" ht="22.5" customHeight="1">
      <c r="A1" s="112"/>
      <c r="B1" s="113"/>
      <c r="C1" s="114" t="s">
        <v>260</v>
      </c>
      <c r="D1" s="113"/>
      <c r="E1" s="113"/>
      <c r="F1" s="113"/>
      <c r="G1" s="113"/>
      <c r="H1" s="113"/>
      <c r="I1" s="113"/>
      <c r="J1" s="113"/>
      <c r="K1" s="113"/>
    </row>
    <row r="2" spans="1:47" ht="63.75" customHeight="1" thickBot="1">
      <c r="A2" s="112"/>
      <c r="B2" s="271" t="s">
        <v>345</v>
      </c>
      <c r="C2" s="271"/>
      <c r="D2" s="116"/>
      <c r="E2" s="116"/>
      <c r="F2" s="116"/>
      <c r="G2" s="116"/>
      <c r="H2" s="116"/>
      <c r="I2" s="116"/>
      <c r="J2" s="116"/>
      <c r="K2" s="116"/>
    </row>
    <row r="3" spans="1:47" s="118" customFormat="1" ht="409.5" customHeight="1">
      <c r="A3" s="277" t="s">
        <v>266</v>
      </c>
      <c r="B3" s="275" t="s">
        <v>275</v>
      </c>
      <c r="C3" s="279" t="s">
        <v>339</v>
      </c>
      <c r="D3" s="117"/>
      <c r="E3" s="117"/>
      <c r="F3" s="117"/>
      <c r="G3" s="117"/>
      <c r="H3" s="117"/>
      <c r="I3" s="117"/>
      <c r="J3" s="117"/>
      <c r="K3" s="117"/>
    </row>
    <row r="4" spans="1:47" s="118" customFormat="1" ht="104.25" customHeight="1" thickBot="1">
      <c r="A4" s="278"/>
      <c r="B4" s="276"/>
      <c r="C4" s="280"/>
      <c r="D4" s="117"/>
      <c r="E4" s="117"/>
      <c r="F4" s="117"/>
      <c r="G4" s="117"/>
      <c r="H4" s="117"/>
      <c r="I4" s="117"/>
      <c r="J4" s="117"/>
      <c r="K4" s="117"/>
    </row>
    <row r="5" spans="1:47" s="118" customFormat="1" ht="101.25" customHeight="1" thickBot="1">
      <c r="A5" s="162" t="s">
        <v>268</v>
      </c>
      <c r="B5" s="139" t="s">
        <v>277</v>
      </c>
      <c r="C5" s="163"/>
      <c r="D5" s="117"/>
      <c r="E5" s="117"/>
      <c r="F5" s="117"/>
      <c r="G5" s="117"/>
      <c r="H5" s="117"/>
      <c r="I5" s="117"/>
      <c r="J5" s="117"/>
      <c r="K5" s="117"/>
    </row>
    <row r="6" spans="1:47" s="120" customFormat="1" ht="83.25" customHeight="1" thickBot="1">
      <c r="A6" s="162" t="s">
        <v>6</v>
      </c>
      <c r="B6" s="139" t="s">
        <v>321</v>
      </c>
      <c r="C6" s="161" t="s">
        <v>340</v>
      </c>
      <c r="D6" s="119"/>
      <c r="E6" s="119"/>
      <c r="F6" s="119"/>
      <c r="G6" s="119"/>
      <c r="H6" s="119"/>
      <c r="I6" s="119"/>
      <c r="J6" s="119"/>
      <c r="K6" s="119"/>
    </row>
    <row r="7" spans="1:47" s="120" customFormat="1" ht="87.75" customHeight="1" thickBot="1">
      <c r="A7" s="162" t="s">
        <v>7</v>
      </c>
      <c r="B7" s="139" t="s">
        <v>331</v>
      </c>
      <c r="C7" s="161" t="s">
        <v>341</v>
      </c>
      <c r="D7" s="119"/>
      <c r="E7" s="119"/>
      <c r="F7" s="119"/>
      <c r="G7" s="119"/>
      <c r="H7" s="119"/>
      <c r="I7" s="119"/>
      <c r="J7" s="119"/>
      <c r="K7" s="119"/>
    </row>
    <row r="8" spans="1:47" s="120" customFormat="1" ht="82.5" customHeight="1" thickBot="1">
      <c r="A8" s="164" t="s">
        <v>8</v>
      </c>
      <c r="B8" s="139" t="s">
        <v>332</v>
      </c>
      <c r="C8" s="161" t="s">
        <v>342</v>
      </c>
      <c r="D8" s="119"/>
      <c r="E8" s="119"/>
      <c r="F8" s="119"/>
      <c r="G8" s="119"/>
      <c r="H8" s="119"/>
      <c r="I8" s="119"/>
      <c r="J8" s="119"/>
      <c r="K8" s="119"/>
    </row>
    <row r="9" spans="1:47" s="118" customFormat="1" ht="132" customHeight="1" thickBot="1">
      <c r="A9" s="165" t="s">
        <v>269</v>
      </c>
      <c r="B9" s="139" t="s">
        <v>278</v>
      </c>
      <c r="C9" s="139"/>
      <c r="D9" s="117"/>
      <c r="E9" s="117"/>
      <c r="F9" s="117"/>
      <c r="G9" s="117"/>
      <c r="H9" s="117"/>
      <c r="I9" s="117"/>
      <c r="J9" s="117"/>
      <c r="K9" s="117"/>
    </row>
    <row r="10" spans="1:47" ht="26.25" customHeight="1">
      <c r="A10" s="121"/>
      <c r="B10" s="274" t="s">
        <v>276</v>
      </c>
      <c r="C10" s="274"/>
      <c r="D10" s="116"/>
      <c r="E10" s="116"/>
      <c r="F10" s="116"/>
      <c r="G10" s="116"/>
      <c r="H10" s="116"/>
      <c r="I10" s="116"/>
      <c r="J10" s="116"/>
      <c r="K10" s="116"/>
    </row>
    <row r="11" spans="1:47" ht="25.5" customHeight="1">
      <c r="A11" s="273" t="s">
        <v>347</v>
      </c>
      <c r="B11" s="273"/>
      <c r="C11" s="273"/>
      <c r="D11" s="182"/>
      <c r="E11" s="182"/>
      <c r="F11" s="182"/>
      <c r="G11" s="182"/>
      <c r="H11" s="182"/>
      <c r="I11" s="182"/>
      <c r="J11" s="182"/>
      <c r="K11" s="182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</row>
    <row r="12" spans="1:47" s="119" customFormat="1" ht="5.25" customHeight="1">
      <c r="A12" s="272"/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122"/>
    </row>
    <row r="13" spans="1:47" ht="9" customHeight="1">
      <c r="A13" s="184"/>
      <c r="B13" s="185"/>
      <c r="C13" s="185"/>
      <c r="D13" s="182"/>
      <c r="E13" s="182"/>
      <c r="F13" s="182"/>
      <c r="G13" s="182"/>
      <c r="H13" s="182"/>
      <c r="I13" s="182"/>
      <c r="J13" s="182"/>
      <c r="K13" s="182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</row>
    <row r="14" spans="1:47" s="138" customFormat="1" ht="60" customHeight="1">
      <c r="A14" s="273" t="s">
        <v>348</v>
      </c>
      <c r="B14" s="273"/>
      <c r="C14" s="273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</row>
    <row r="15" spans="1:47" ht="9" customHeight="1">
      <c r="A15" s="184"/>
      <c r="B15" s="187"/>
      <c r="C15" s="188"/>
      <c r="D15" s="182"/>
      <c r="E15" s="182"/>
      <c r="F15" s="182"/>
      <c r="G15" s="182"/>
      <c r="H15" s="182"/>
      <c r="I15" s="182"/>
      <c r="J15" s="182"/>
      <c r="K15" s="182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</row>
    <row r="16" spans="1:47" ht="21" customHeight="1">
      <c r="A16" s="270" t="s">
        <v>349</v>
      </c>
      <c r="B16" s="270"/>
      <c r="C16" s="270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</row>
    <row r="17" spans="1:46" ht="84" customHeight="1">
      <c r="A17" s="270"/>
      <c r="B17" s="270"/>
      <c r="C17" s="270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</row>
    <row r="18" spans="1:46" ht="24.75" customHeight="1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</row>
  </sheetData>
  <mergeCells count="9">
    <mergeCell ref="A16:C17"/>
    <mergeCell ref="B2:C2"/>
    <mergeCell ref="A12:AT12"/>
    <mergeCell ref="A11:C11"/>
    <mergeCell ref="A14:C14"/>
    <mergeCell ref="B10:C10"/>
    <mergeCell ref="B3:B4"/>
    <mergeCell ref="A3:A4"/>
    <mergeCell ref="C3:C4"/>
  </mergeCells>
  <pageMargins left="0.70866141732283472" right="0" top="0" bottom="0" header="0" footer="0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Показатели</vt:lpstr>
      <vt:lpstr>Пояснительная записка 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2019-10-21T06:42:30Z</cp:lastPrinted>
  <dcterms:created xsi:type="dcterms:W3CDTF">2011-05-17T05:04:33Z</dcterms:created>
  <dcterms:modified xsi:type="dcterms:W3CDTF">2019-11-26T11:08:33Z</dcterms:modified>
</cp:coreProperties>
</file>